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" windowWidth="18192" windowHeight="12840"/>
  </bookViews>
  <sheets>
    <sheet name="Приложение №3 Табл.№3" sheetId="2" r:id="rId1"/>
  </sheets>
  <definedNames>
    <definedName name="_xlnm.Print_Titles" localSheetId="0">'Приложение №3 Табл.№3'!$15:$15</definedName>
  </definedNames>
  <calcPr calcId="145621"/>
</workbook>
</file>

<file path=xl/calcChain.xml><?xml version="1.0" encoding="utf-8"?>
<calcChain xmlns="http://schemas.openxmlformats.org/spreadsheetml/2006/main">
  <c r="P184" i="2" l="1"/>
  <c r="P183" i="2" s="1"/>
  <c r="P182" i="2" s="1"/>
  <c r="P181" i="2" s="1"/>
  <c r="O184" i="2"/>
  <c r="O183" i="2" s="1"/>
  <c r="O182" i="2" s="1"/>
  <c r="O181" i="2" s="1"/>
  <c r="S180" i="2"/>
  <c r="P178" i="2"/>
  <c r="P179" i="2"/>
  <c r="S179" i="2" s="1"/>
  <c r="O179" i="2"/>
  <c r="O178" i="2" s="1"/>
  <c r="S172" i="2"/>
  <c r="S173" i="2"/>
  <c r="P172" i="2"/>
  <c r="O172" i="2"/>
  <c r="S150" i="2"/>
  <c r="S151" i="2"/>
  <c r="P150" i="2"/>
  <c r="O150" i="2"/>
  <c r="S148" i="2"/>
  <c r="S149" i="2"/>
  <c r="P148" i="2"/>
  <c r="O148" i="2"/>
  <c r="O136" i="2"/>
  <c r="O138" i="2"/>
  <c r="O140" i="2"/>
  <c r="O142" i="2"/>
  <c r="O144" i="2"/>
  <c r="O146" i="2"/>
  <c r="O152" i="2"/>
  <c r="O154" i="2"/>
  <c r="O156" i="2"/>
  <c r="O158" i="2"/>
  <c r="O161" i="2"/>
  <c r="O163" i="2"/>
  <c r="O165" i="2"/>
  <c r="O167" i="2"/>
  <c r="O170" i="2"/>
  <c r="O174" i="2"/>
  <c r="O176" i="2"/>
  <c r="O169" i="2" s="1"/>
  <c r="P142" i="2"/>
  <c r="P140" i="2"/>
  <c r="P138" i="2"/>
  <c r="P136" i="2"/>
  <c r="Q92" i="2"/>
  <c r="R92" i="2"/>
  <c r="S118" i="2"/>
  <c r="P117" i="2"/>
  <c r="P116" i="2" s="1"/>
  <c r="O117" i="2"/>
  <c r="O116" i="2" s="1"/>
  <c r="P74" i="2"/>
  <c r="O74" i="2"/>
  <c r="P42" i="2"/>
  <c r="O42" i="2"/>
  <c r="P40" i="2"/>
  <c r="O40" i="2"/>
  <c r="S178" i="2" l="1"/>
  <c r="S116" i="2"/>
  <c r="O160" i="2"/>
  <c r="O135" i="2"/>
  <c r="S117" i="2"/>
  <c r="P154" i="2"/>
  <c r="S70" i="2"/>
  <c r="P69" i="2"/>
  <c r="O69" i="2"/>
  <c r="P120" i="2"/>
  <c r="O120" i="2"/>
  <c r="S115" i="2"/>
  <c r="P114" i="2"/>
  <c r="O114" i="2"/>
  <c r="S103" i="2"/>
  <c r="P102" i="2"/>
  <c r="O102" i="2"/>
  <c r="S91" i="2"/>
  <c r="P90" i="2"/>
  <c r="O90" i="2"/>
  <c r="S89" i="2"/>
  <c r="P88" i="2"/>
  <c r="O88" i="2"/>
  <c r="P18" i="2"/>
  <c r="O18" i="2"/>
  <c r="S25" i="2"/>
  <c r="S24" i="2"/>
  <c r="S23" i="2"/>
  <c r="S120" i="2" l="1"/>
  <c r="S88" i="2"/>
  <c r="S69" i="2"/>
  <c r="S114" i="2"/>
  <c r="S102" i="2"/>
  <c r="S90" i="2"/>
  <c r="P133" i="2"/>
  <c r="O133" i="2"/>
  <c r="S134" i="2"/>
  <c r="P144" i="2"/>
  <c r="S133" i="2" l="1"/>
  <c r="P72" i="2"/>
  <c r="O72" i="2"/>
  <c r="S75" i="2"/>
  <c r="P100" i="2" l="1"/>
  <c r="O100" i="2"/>
  <c r="P174" i="2" l="1"/>
  <c r="S175" i="2"/>
  <c r="P146" i="2"/>
  <c r="P94" i="2"/>
  <c r="O94" i="2"/>
  <c r="P96" i="2"/>
  <c r="O96" i="2"/>
  <c r="S95" i="2"/>
  <c r="P98" i="2"/>
  <c r="O98" i="2"/>
  <c r="P104" i="2"/>
  <c r="O104" i="2"/>
  <c r="S97" i="2"/>
  <c r="S99" i="2"/>
  <c r="S100" i="2"/>
  <c r="S101" i="2"/>
  <c r="P106" i="2"/>
  <c r="O106" i="2"/>
  <c r="P108" i="2"/>
  <c r="O108" i="2"/>
  <c r="P110" i="2"/>
  <c r="O110" i="2"/>
  <c r="P112" i="2"/>
  <c r="O112" i="2"/>
  <c r="P119" i="2"/>
  <c r="O119" i="2"/>
  <c r="S105" i="2"/>
  <c r="S107" i="2"/>
  <c r="S109" i="2"/>
  <c r="S111" i="2"/>
  <c r="S113" i="2"/>
  <c r="S121" i="2"/>
  <c r="S123" i="2"/>
  <c r="P122" i="2"/>
  <c r="O122" i="2"/>
  <c r="P44" i="2"/>
  <c r="O44" i="2"/>
  <c r="S119" i="2" l="1"/>
  <c r="P93" i="2"/>
  <c r="P92" i="2" s="1"/>
  <c r="O93" i="2"/>
  <c r="O92" i="2" s="1"/>
  <c r="S122" i="2"/>
  <c r="S112" i="2"/>
  <c r="S108" i="2"/>
  <c r="S96" i="2"/>
  <c r="S110" i="2"/>
  <c r="S106" i="2"/>
  <c r="S98" i="2"/>
  <c r="S94" i="2"/>
  <c r="S174" i="2"/>
  <c r="S104" i="2"/>
  <c r="P55" i="2"/>
  <c r="P54" i="2" s="1"/>
  <c r="P53" i="2" s="1"/>
  <c r="O55" i="2"/>
  <c r="O54" i="2" s="1"/>
  <c r="O53" i="2" s="1"/>
  <c r="P34" i="2"/>
  <c r="O34" i="2"/>
  <c r="P32" i="2"/>
  <c r="O32" i="2"/>
  <c r="S33" i="2"/>
  <c r="P30" i="2"/>
  <c r="O30" i="2"/>
  <c r="S31" i="2"/>
  <c r="S29" i="2"/>
  <c r="P28" i="2"/>
  <c r="O28" i="2"/>
  <c r="S22" i="2"/>
  <c r="S93" i="2" l="1"/>
  <c r="P167" i="2" l="1"/>
  <c r="S168" i="2" l="1"/>
  <c r="P152" i="2"/>
  <c r="P59" i="2"/>
  <c r="O59" i="2"/>
  <c r="S39" i="2"/>
  <c r="S41" i="2"/>
  <c r="P38" i="2"/>
  <c r="P37" i="2" s="1"/>
  <c r="O38" i="2"/>
  <c r="O37" i="2" s="1"/>
  <c r="S167" i="2" l="1"/>
  <c r="S40" i="2"/>
  <c r="S38" i="2"/>
  <c r="P156" i="2"/>
  <c r="P85" i="2"/>
  <c r="P84" i="2" s="1"/>
  <c r="P83" i="2" s="1"/>
  <c r="O85" i="2"/>
  <c r="O84" i="2" s="1"/>
  <c r="O83" i="2" s="1"/>
  <c r="S86" i="2"/>
  <c r="S60" i="2"/>
  <c r="S37" i="2" l="1"/>
  <c r="S19" i="2"/>
  <c r="S20" i="2"/>
  <c r="S21" i="2"/>
  <c r="S28" i="2"/>
  <c r="S30" i="2"/>
  <c r="S32" i="2"/>
  <c r="S45" i="2"/>
  <c r="S47" i="2"/>
  <c r="S50" i="2"/>
  <c r="S52" i="2"/>
  <c r="S61" i="2"/>
  <c r="S63" i="2"/>
  <c r="S65" i="2"/>
  <c r="S68" i="2"/>
  <c r="S73" i="2"/>
  <c r="S74" i="2"/>
  <c r="S79" i="2"/>
  <c r="S82" i="2"/>
  <c r="S87" i="2"/>
  <c r="S130" i="2"/>
  <c r="S132" i="2"/>
  <c r="S166" i="2"/>
  <c r="S171" i="2"/>
  <c r="S177" i="2"/>
  <c r="O51" i="2" l="1"/>
  <c r="P51" i="2"/>
  <c r="S164" i="2" l="1"/>
  <c r="S51" i="2"/>
  <c r="P176" i="2"/>
  <c r="P169" i="2" s="1"/>
  <c r="P170" i="2"/>
  <c r="P165" i="2"/>
  <c r="P163" i="2"/>
  <c r="P161" i="2"/>
  <c r="P158" i="2"/>
  <c r="P135" i="2" s="1"/>
  <c r="P131" i="2"/>
  <c r="O131" i="2"/>
  <c r="P129" i="2"/>
  <c r="O129" i="2"/>
  <c r="P81" i="2"/>
  <c r="O81" i="2"/>
  <c r="O80" i="2" s="1"/>
  <c r="S72" i="2"/>
  <c r="S44" i="2"/>
  <c r="P27" i="2"/>
  <c r="O128" i="2" l="1"/>
  <c r="P128" i="2"/>
  <c r="P160" i="2"/>
  <c r="S165" i="2"/>
  <c r="S176" i="2"/>
  <c r="S129" i="2"/>
  <c r="S163" i="2"/>
  <c r="S170" i="2"/>
  <c r="P80" i="2"/>
  <c r="S80" i="2" s="1"/>
  <c r="S81" i="2"/>
  <c r="S131" i="2"/>
  <c r="O78" i="2"/>
  <c r="O77" i="2" s="1"/>
  <c r="O76" i="2" s="1"/>
  <c r="O71" i="2"/>
  <c r="O67" i="2"/>
  <c r="O66" i="2" s="1"/>
  <c r="O64" i="2"/>
  <c r="O62" i="2"/>
  <c r="O49" i="2"/>
  <c r="O46" i="2"/>
  <c r="O36" i="2" s="1"/>
  <c r="O27" i="2"/>
  <c r="S27" i="2" s="1"/>
  <c r="S162" i="2" l="1"/>
  <c r="P127" i="2"/>
  <c r="P126" i="2" s="1"/>
  <c r="S169" i="2"/>
  <c r="S128" i="2"/>
  <c r="O58" i="2"/>
  <c r="O57" i="2" s="1"/>
  <c r="O48" i="2"/>
  <c r="O26" i="2"/>
  <c r="O17" i="2"/>
  <c r="P125" i="2"/>
  <c r="P64" i="2"/>
  <c r="S64" i="2" s="1"/>
  <c r="P67" i="2"/>
  <c r="S161" i="2" l="1"/>
  <c r="O16" i="2"/>
  <c r="S67" i="2"/>
  <c r="P66" i="2"/>
  <c r="S66" i="2" s="1"/>
  <c r="P124" i="2"/>
  <c r="P62" i="2"/>
  <c r="S62" i="2" s="1"/>
  <c r="S160" i="2" l="1"/>
  <c r="S59" i="2"/>
  <c r="S85" i="2"/>
  <c r="S159" i="2" l="1"/>
  <c r="S84" i="2"/>
  <c r="P58" i="2"/>
  <c r="S58" i="2" s="1"/>
  <c r="S18" i="2"/>
  <c r="P26" i="2"/>
  <c r="P46" i="2"/>
  <c r="P49" i="2"/>
  <c r="S49" i="2" s="1"/>
  <c r="P71" i="2"/>
  <c r="S71" i="2" s="1"/>
  <c r="P78" i="2"/>
  <c r="S158" i="2" l="1"/>
  <c r="S26" i="2"/>
  <c r="S92" i="2"/>
  <c r="S46" i="2"/>
  <c r="P36" i="2"/>
  <c r="S36" i="2" s="1"/>
  <c r="S78" i="2"/>
  <c r="P77" i="2"/>
  <c r="P57" i="2"/>
  <c r="P48" i="2"/>
  <c r="S48" i="2" s="1"/>
  <c r="P17" i="2"/>
  <c r="S83" i="2"/>
  <c r="S157" i="2" l="1"/>
  <c r="S17" i="2"/>
  <c r="P76" i="2"/>
  <c r="S76" i="2" s="1"/>
  <c r="S77" i="2"/>
  <c r="S57" i="2"/>
  <c r="S156" i="2" l="1"/>
  <c r="P16" i="2"/>
  <c r="P186" i="2" s="1"/>
  <c r="S155" i="2" l="1"/>
  <c r="S16" i="2"/>
  <c r="S154" i="2" l="1"/>
  <c r="S153" i="2" l="1"/>
  <c r="S152" i="2" l="1"/>
  <c r="S147" i="2" l="1"/>
  <c r="S146" i="2" l="1"/>
  <c r="S145" i="2" l="1"/>
  <c r="S144" i="2" l="1"/>
  <c r="S143" i="2" l="1"/>
  <c r="S142" i="2" l="1"/>
  <c r="S141" i="2" l="1"/>
  <c r="S140" i="2" l="1"/>
  <c r="S139" i="2" l="1"/>
  <c r="S138" i="2" l="1"/>
  <c r="S137" i="2" l="1"/>
  <c r="S136" i="2" l="1"/>
  <c r="S135" i="2" l="1"/>
  <c r="O125" i="2"/>
  <c r="O127" i="2"/>
  <c r="O126" i="2" s="1"/>
  <c r="S127" i="2" l="1"/>
  <c r="O124" i="2"/>
  <c r="S124" i="2" s="1"/>
  <c r="S125" i="2"/>
  <c r="S126" i="2" l="1"/>
  <c r="O186" i="2"/>
  <c r="S186" i="2" s="1"/>
</calcChain>
</file>

<file path=xl/sharedStrings.xml><?xml version="1.0" encoding="utf-8"?>
<sst xmlns="http://schemas.openxmlformats.org/spreadsheetml/2006/main" count="425" uniqueCount="386">
  <si>
    <t>00011705050050000180</t>
  </si>
  <si>
    <t xml:space="preserve"> </t>
  </si>
  <si>
    <t>00011690050050000140</t>
  </si>
  <si>
    <t>00011643000010000140</t>
  </si>
  <si>
    <t>00011625060010000140</t>
  </si>
  <si>
    <t>00011608020010000140</t>
  </si>
  <si>
    <t>00011608010010000140</t>
  </si>
  <si>
    <t>00011603030010000140</t>
  </si>
  <si>
    <t>00011603010010000140</t>
  </si>
  <si>
    <t>ШТРАФЫ, САНКЦИИ, ВОЗМЕЩЕНИЕ УЩЕРБА</t>
  </si>
  <si>
    <t>00011600000000000000</t>
  </si>
  <si>
    <t>00011406013100000430</t>
  </si>
  <si>
    <t xml:space="preserve">Доходы от продажи земельных участков, государственная собственность на которые не разграничена </t>
  </si>
  <si>
    <t>00011406010000000000</t>
  </si>
  <si>
    <t>ДОХОДЫ ОТ ПРОДАЖИ МАТЕРИАЛЬНЫХ И НЕМАТЕРИАЛЬНЫХ АКТИВОВ</t>
  </si>
  <si>
    <t>00011406025050000430</t>
  </si>
  <si>
    <t>00011400000000000000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</si>
  <si>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</si>
  <si>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</si>
  <si>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00011302995050000130</t>
  </si>
  <si>
    <t>00011300000000000000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</si>
  <si>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</si>
  <si>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</si>
  <si>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</t>
  </si>
  <si>
    <t>00011201010010000120</t>
  </si>
  <si>
    <t>ПЛАТЕЖИ ПРИ ПОЛЬЗОВАНИИ ПРИРОДНЫМИ РЕСУРСАМИ</t>
  </si>
  <si>
    <t>00011200000000000000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</si>
  <si>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</si>
  <si>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</si>
  <si>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 </t>
  </si>
  <si>
    <t>00011105030000000000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</si>
  <si>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</si>
  <si>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</si>
  <si>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00011105010000000000</t>
  </si>
  <si>
    <t>ДОХОДЫ ОТ ИСПОЛЬЗОВАНИЯ ИМУЩЕСТВА, НАХОДЯЩЕГОСЯ В ГОСУДАРСТВЕННОЙ И МУНИЦИПАЛЬНОЙ СОБСТВЕННОСТИ</t>
  </si>
  <si>
    <t>00011109045050000120</t>
  </si>
  <si>
    <t>00011100000000000000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</si>
  <si>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</si>
  <si>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</si>
  <si>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</t>
  </si>
  <si>
    <t>00010807150010000110</t>
  </si>
  <si>
    <t>00010800000000000000</t>
  </si>
  <si>
    <t>00010504020020000110</t>
  </si>
  <si>
    <t>Единый сельскохозяйственный налог</t>
  </si>
  <si>
    <t>00010503010010000110</t>
  </si>
  <si>
    <t>Единый налог на вмененный доход для отдельных видов деятельности</t>
  </si>
  <si>
    <t>00010502010020000110</t>
  </si>
  <si>
    <t>НАЛОГИ НА СОВОКУПНЫЙ ДОХОД</t>
  </si>
  <si>
    <t>00010500000000000000</t>
  </si>
  <si>
    <t>00010302260010000110</t>
  </si>
  <si>
    <t>00010302250010000110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</si>
  <si>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</si>
  <si>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</si>
  <si>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</si>
  <si>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</si>
  <si>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НАЛОГИ НА ТОВАРЫ (РАБОТЫ, УСЛУГИ), РЕАЛИЗУЕМЫЕ НА ТЕРРИТОРИИ РОССИЙСКОЙ ФЕДЕРАЦИИ</t>
  </si>
  <si>
    <t>00010300000000000000</t>
  </si>
  <si>
    <t>00010102030010000110</t>
  </si>
  <si>
    <t>00010102020010000110</t>
  </si>
  <si>
    <t>00010102010010000110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</si>
  <si>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</si>
  <si>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</si>
  <si>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</si>
  <si>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</si>
  <si>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</si>
  <si>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</si>
  <si>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Прочие доходы от оказания платных услуг (работ)</t>
  </si>
  <si>
    <t>Плата за негативное воздействие на окружающую среду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</si>
  <si>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</si>
  <si>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Государственная пошлина по делам, рассматриваемым в судах общей юрисдикции, мировыми судьями</t>
  </si>
  <si>
    <t>Налог, взимаемый в связи с применением патентной системы налогообложения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</si>
  <si>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</si>
  <si>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</si>
  <si>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</si>
  <si>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</si>
  <si>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</si>
  <si>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</si>
  <si>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</si>
  <si>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</si>
  <si>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</si>
  <si>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Исполнено</t>
  </si>
  <si>
    <t>Процент выполнения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</si>
  <si>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</si>
  <si>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</si>
  <si>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</si>
  <si>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</si>
  <si>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</si>
  <si>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</si>
  <si>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</si>
  <si>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</si>
  <si>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</si>
  <si>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</si>
  <si>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</si>
  <si>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</si>
  <si>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</si>
  <si>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</si>
  <si>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</si>
  <si>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</si>
  <si>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</si>
  <si>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</si>
  <si>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</si>
  <si>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</si>
  <si>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</si>
  <si>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</si>
  <si>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</si>
  <si>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бюджета   -  ВСЕГО</t>
  </si>
  <si>
    <t>Наименование показателя</t>
  </si>
  <si>
    <t>Код дохода по бюджетной классификации</t>
  </si>
  <si>
    <t>Утвержденные бюджетные назначения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</si>
  <si>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</si>
  <si>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</si>
  <si>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</si>
  <si>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</si>
  <si>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</si>
  <si>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</si>
  <si>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</si>
  <si>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</si>
  <si>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</si>
  <si>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</si>
  <si>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</si>
  <si>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</si>
  <si>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</si>
  <si>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000 1 05 02000 02 0000 110</t>
  </si>
  <si>
    <t>000 1 05 02010 02 0000 110</t>
  </si>
  <si>
    <t>000 1 05 03000 01 0000 110</t>
  </si>
  <si>
    <t xml:space="preserve">000 1 05 03010 01 0000 110 </t>
  </si>
  <si>
    <t xml:space="preserve">000 1 05 04000 02 0000 110 </t>
  </si>
  <si>
    <t xml:space="preserve">000 1 05 04020 02 0000 110 </t>
  </si>
  <si>
    <t>000 1 08 00000 00 0000 000</t>
  </si>
  <si>
    <t>000 1 08 03000 01 0000 110</t>
  </si>
  <si>
    <t>000 1 08 03010 01 0000 110</t>
  </si>
  <si>
    <t>000 1 11 00000 00 0000 000</t>
  </si>
  <si>
    <t>000 1 11 05000 00 0000 120</t>
  </si>
  <si>
    <t>000 1 11 05010 00 0000 120</t>
  </si>
  <si>
    <t>000 1 11 05013 13 0000 120</t>
  </si>
  <si>
    <t>000 1 11 05020 00 0000 120</t>
  </si>
  <si>
    <t>000 1 11 05025 05 0000 120</t>
  </si>
  <si>
    <t>000 1 11 05030 00 0000 120</t>
  </si>
  <si>
    <t>000 1 11 05035 05 0000 120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</si>
  <si>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</si>
  <si>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</si>
  <si>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</si>
  <si>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</si>
  <si>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</si>
  <si>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</si>
  <si>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 xml:space="preserve">000 1 12 01040 01 0000 120 </t>
  </si>
  <si>
    <t>000 1 13 00000 00 0000 000</t>
  </si>
  <si>
    <t>000 1 13 01990 00 0000 130</t>
  </si>
  <si>
    <t>000 1 13 01995 05 0000 130</t>
  </si>
  <si>
    <t>000 1 13 02000 00 0000 130</t>
  </si>
  <si>
    <t>000 1 13 02990 00 0000 130</t>
  </si>
  <si>
    <t>000 1 13 02995 05 0000 130</t>
  </si>
  <si>
    <t>000 1 14 00000 00 0000 000</t>
  </si>
  <si>
    <t>000 1 14 06000 00 0000 430</t>
  </si>
  <si>
    <t>000 1 14 06010 00 0000 430</t>
  </si>
  <si>
    <t>000 1 14 06013 13 0000 430</t>
  </si>
  <si>
    <t>000 1 16 00000 00 0000 000</t>
  </si>
  <si>
    <t>000 2 00 00000 00 0000 000</t>
  </si>
  <si>
    <t>000 2 02 00000 00 0000 000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</si>
  <si>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</si>
  <si>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</si>
  <si>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</si>
  <si>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</si>
  <si>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Дотации бюджетам бюджетной системы Российской Федерации</t>
  </si>
  <si>
    <t>"Об исполнении бюджета Нововаршавского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</si>
  <si>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</si>
  <si>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</si>
  <si>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</si>
  <si>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</si>
  <si>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Субвенции бюджетам  бюджетной системы Российской Федерации</t>
  </si>
  <si>
    <t xml:space="preserve">Доходы от оказания платных услуг (работ) </t>
  </si>
  <si>
    <t>000 1 13 01000 00 0000 130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</si>
  <si>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</si>
  <si>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</si>
  <si>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 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</si>
  <si>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</si>
  <si>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</si>
  <si>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</si>
  <si>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</si>
  <si>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000 1 05 01000 00 0000 110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</si>
  <si>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</si>
  <si>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</si>
  <si>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№ 1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</si>
  <si>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</si>
  <si>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</si>
  <si>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</si>
  <si>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</si>
  <si>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</si>
  <si>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</si>
  <si>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</si>
  <si>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000 1 09 00000 00 0000 000</t>
  </si>
  <si>
    <t>ЗАДОЛЖЕННОСТЬ И ПЕРЕРАСЧЕТЫ ПО ОТМЕНЕННЫМ НАЛОГАМ, СБОРАМ И ИНЫМ ОБЯЗАТЕЛЬНЫМ ПЛАТЕЖАМ</t>
  </si>
  <si>
    <t>000 2 02 49999 05 0000 150</t>
  </si>
  <si>
    <t>000 2 02 49999 00 0000 150</t>
  </si>
  <si>
    <t>000 2 02 40014 05 0000 150</t>
  </si>
  <si>
    <t>000 2 02 40014 00 0000 150</t>
  </si>
  <si>
    <t>000 2 02 04000 00 0000 150</t>
  </si>
  <si>
    <t>000 2 02 35120 05 0000 150</t>
  </si>
  <si>
    <t>000 2 02 35120 00 0000 150</t>
  </si>
  <si>
    <t>000 2 02 30029 05 0000 150</t>
  </si>
  <si>
    <t>000 2 02 30029 00 0000 150</t>
  </si>
  <si>
    <t>000 2 02 30027 05 0000 150</t>
  </si>
  <si>
    <t>000 2 02 30027 00 0000 150</t>
  </si>
  <si>
    <t>000 2 02 30024 05 0000 150</t>
  </si>
  <si>
    <t>000 2 02 30024 00 0000 150</t>
  </si>
  <si>
    <t>000 2 02 30000 00 0000 150</t>
  </si>
  <si>
    <t>000 2 02 29999 05 0000 150</t>
  </si>
  <si>
    <t>000 2 02 29999 00 0000 150</t>
  </si>
  <si>
    <t>000 2 02 25519 05 0000 150</t>
  </si>
  <si>
    <t>000 2 02 25519 00 0000 150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</si>
  <si>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</si>
  <si>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</si>
  <si>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</si>
  <si>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</si>
  <si>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</si>
  <si>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</si>
  <si>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</si>
  <si>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</si>
  <si>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000 1 16 11000 01 0000 140</t>
  </si>
  <si>
    <t>Платежи, уплачиваемые в целях возмещения вреда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</si>
  <si>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</si>
  <si>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</si>
  <si>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</si>
  <si>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</si>
  <si>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000 1 16 10000 00 0000 140</t>
  </si>
  <si>
    <t>Платежи в целях возмещения причиненного ущерба (убытков)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</si>
  <si>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</si>
  <si>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</si>
  <si>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</si>
  <si>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</si>
  <si>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</si>
  <si>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</si>
  <si>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</si>
  <si>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</si>
  <si>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</si>
  <si>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</si>
  <si>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</si>
  <si>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</si>
  <si>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</si>
  <si>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</si>
  <si>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</si>
  <si>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</si>
  <si>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</si>
  <si>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</si>
  <si>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</si>
  <si>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</si>
  <si>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</si>
  <si>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</si>
  <si>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</si>
  <si>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</si>
  <si>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</si>
  <si>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</si>
  <si>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</si>
  <si>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</si>
  <si>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</si>
  <si>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</si>
  <si>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</si>
  <si>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</si>
  <si>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</si>
  <si>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</si>
  <si>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</si>
  <si>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</si>
  <si>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</si>
  <si>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</si>
  <si>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000 2 02 25304 00 0000 150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</si>
  <si>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</si>
  <si>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</si>
  <si>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</si>
  <si>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</si>
  <si>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000 2 02 45303 05 0000 150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</si>
  <si>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</si>
  <si>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</si>
  <si>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000 1 09 04053 05 0000 110</t>
  </si>
  <si>
    <t>000 1 09 04050 00 0000 110</t>
  </si>
  <si>
    <t>000 1 09 04000 00 0000 110</t>
  </si>
  <si>
    <t>Земельный налог (по обязательствам, возникшим до 1 января 2006 года), мобилизуемый на межселенных территориях</t>
  </si>
  <si>
    <t>Земельный налог (по обязательствам, возникшим до 1 января 2006 года)</t>
  </si>
  <si>
    <t>Налоги на имущество</t>
  </si>
  <si>
    <t>000 2 02 25467 05 0000 150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</si>
  <si>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</si>
  <si>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</si>
  <si>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</si>
  <si>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</si>
  <si>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</si>
  <si>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</si>
  <si>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</si>
  <si>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</si>
  <si>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ДОХОДЫ ОТ ОКАЗАНИЯ ПЛАТНЫХ УСЛУГ И КОМПЕНСАЦИИ ЗАТРАТ ГОСУДАРСТВА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</si>
  <si>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</si>
  <si>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000 1 12 01042 01 0000 120</t>
  </si>
  <si>
    <t>Плата за размещение твердых коммунальных отходов</t>
  </si>
  <si>
    <t>000 2 02 25179 05 0000 150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</si>
  <si>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</si>
  <si>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</si>
  <si>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</si>
  <si>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000 2 02 19999 05 0000 150</t>
  </si>
  <si>
    <t>Прочие дотации бюджетам муниципальных районов</t>
  </si>
  <si>
    <t>Прочие дотации</t>
  </si>
  <si>
    <t>000 2 02 19999 00 0000 150</t>
  </si>
  <si>
    <t>000 1 01 02080 01 0000 110</t>
  </si>
  <si>
    <t>000 1 01 02130 01 0000 110</t>
  </si>
  <si>
    <t>000 1 01 02140 01 0000 110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</si>
  <si>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</si>
  <si>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</si>
  <si>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</si>
  <si>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</si>
  <si>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000 1 14 13050 05 0000 410</t>
  </si>
  <si>
    <t>000 1 14 13000 00 0000 000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</si>
  <si>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</si>
  <si>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</si>
  <si>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000 1 16 01133 01 0000 140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</si>
  <si>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</si>
  <si>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</si>
  <si>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</si>
  <si>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</si>
  <si>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</si>
  <si>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</si>
  <si>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</si>
  <si>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000 1 11 09080 05 0000 120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</si>
  <si>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</si>
  <si>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</si>
  <si>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</si>
  <si>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000 2 02 25513 05 0000 150</t>
  </si>
  <si>
    <t>000 2 02 25513 00 0000 150</t>
  </si>
  <si>
    <t>Субсидии бюджетам на развитие сети учреждений культурно-досугового типа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</si>
  <si>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</si>
  <si>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</si>
  <si>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</si>
  <si>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муниципального района за 2024 год"</t>
  </si>
  <si>
    <t>ИСПОЛНЕНИЕ
по  доходам районного бюджета  за  2024 год</t>
  </si>
  <si>
    <t>000 1 16 07090 05 0000 140</t>
  </si>
  <si>
    <t>000 1 16 07090 00 0000 140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</si>
  <si>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</si>
  <si>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</si>
  <si>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</si>
  <si>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</si>
  <si>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000 2 02 20077 05 0000 150</t>
  </si>
  <si>
    <t>000 2 02 20077 00 0000 150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</si>
  <si>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</si>
  <si>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</si>
  <si>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000 2 02 20299 05 0000 150</t>
  </si>
  <si>
    <t>000 2 02 20299 00 0000 150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</si>
  <si>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</si>
  <si>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</si>
  <si>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</si>
  <si>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</si>
  <si>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</si>
  <si>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000 2 02 25098 05 0000 150</t>
  </si>
  <si>
    <t>000 2 02 25098 00 0000 150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</si>
  <si>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</si>
  <si>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</si>
  <si>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000 2 02 25372 00 0000 150</t>
  </si>
  <si>
    <t>000 2 02 25372 05 0000 150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</si>
  <si>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</si>
  <si>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</si>
  <si>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000 2 02 25454 00 0000 150</t>
  </si>
  <si>
    <t>000 2 02 25454 05 0000 150</t>
  </si>
  <si>
    <t>Субсидии бюджетам муниципальных районов на создание модельных муниципальных библиотек</t>
  </si>
  <si>
    <t>Субсидии бюджетам на создание модельных муниципальных библиотек</t>
  </si>
  <si>
    <t>000 2 02 45050 05 0000 150</t>
  </si>
  <si>
    <t>000 2 02 45050 00 0000 150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</si>
  <si>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</si>
  <si>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</si>
  <si>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000 2 07 05030 05 0000 150</t>
  </si>
  <si>
    <t>000 2 07 05000 05 0000 150</t>
  </si>
  <si>
    <t>000 2 07 00000 00 0000 150</t>
  </si>
  <si>
    <t>Прочие безвозмездные поступления в бюджеты муниципальных районов</t>
  </si>
  <si>
    <t>ПРОЧИЕ БЕЗВОЗМЕЗДНЫЕ ПОСТУПЛЕНИЯ</t>
  </si>
  <si>
    <t>000 2 18 05030 05 0000 150</t>
  </si>
  <si>
    <t>000 2 18 05000 05 0000 150</t>
  </si>
  <si>
    <t>000 2 18 00000 05 0000 150</t>
  </si>
  <si>
    <t>000 2 18 00000 00 0000 150</t>
  </si>
  <si>
    <t>000 2 18 00000 05 0000 000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</si>
  <si>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</si>
  <si>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</si>
  <si>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</si>
  <si>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</si>
  <si>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</si>
  <si>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</si>
  <si>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</si>
  <si>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</si>
  <si>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</si>
  <si>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</si>
  <si>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</si>
  <si>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от 28 мая  2025 года   № 18 </t>
  </si>
  <si>
    <t>к решению Совета Нововаршавского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</si>
</sst>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\-#,##0.00\ 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8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Font="1" applyBorder="1" applyAlignment="1">
      <alignment horizontal="center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0" fontId="2" fillId="0" borderId="2" xfId="1" applyFont="1" applyBorder="1"/>
    <xf numFmtId="0" fontId="2" fillId="0" borderId="2" xfId="1" applyFont="1" applyFill="1" applyBorder="1" applyAlignment="1" applyProtection="1">
      <alignment wrapText="1"/>
      <protection hidden="1"/>
    </xf>
    <xf numFmtId="0" fontId="2" fillId="0" borderId="2" xfId="1" applyFont="1" applyBorder="1" applyAlignment="1">
      <alignment wrapText="1"/>
    </xf>
    <xf numFmtId="4" fontId="2" fillId="0" borderId="2" xfId="1" applyNumberFormat="1" applyFont="1" applyFill="1" applyBorder="1" applyAlignment="1" applyProtection="1">
      <alignment vertical="center"/>
      <protection hidden="1"/>
    </xf>
    <xf numFmtId="4" fontId="2" fillId="0" borderId="2" xfId="1" applyNumberFormat="1" applyFont="1" applyBorder="1" applyAlignment="1">
      <alignment vertical="center"/>
    </xf>
    <xf numFmtId="165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49" fontId="2" fillId="0" borderId="9" xfId="1" applyNumberFormat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>
      <alignment horizontal="left" wrapText="1"/>
    </xf>
    <xf numFmtId="0" fontId="2" fillId="0" borderId="9" xfId="1" applyFont="1" applyBorder="1" applyAlignment="1">
      <alignment horizontal="left" wrapText="1"/>
    </xf>
    <xf numFmtId="0" fontId="2" fillId="0" borderId="3" xfId="1" applyFont="1" applyBorder="1" applyAlignment="1">
      <alignment horizontal="left" wrapText="1"/>
    </xf>
    <xf numFmtId="0" fontId="2" fillId="0" borderId="10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/>
      <protection hidden="1"/>
    </xf>
    <xf numFmtId="49" fontId="2" fillId="0" borderId="9" xfId="1" applyNumberFormat="1" applyFont="1" applyFill="1" applyBorder="1" applyAlignment="1" applyProtection="1">
      <alignment horizontal="center" vertical="center"/>
      <protection hidden="1"/>
    </xf>
    <xf numFmtId="49" fontId="2" fillId="0" borderId="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8"/>
  <sheetViews>
    <sheetView showGridLines="0" tabSelected="1" topLeftCell="A2" workbookViewId="0">
      <selection activeCell="K3" sqref="K3:S3"/>
    </sheetView>
  </sheetViews>
  <sheetFormatPr defaultColWidth="11.6640625" defaultRowHeight="18" x14ac:dyDescent="0.35"/>
  <cols>
    <col min="1" max="1" width="0.5546875" style="1" customWidth="1"/>
    <col min="2" max="6" width="0" style="1" hidden="1" customWidth="1"/>
    <col min="7" max="7" width="34.44140625" style="1" customWidth="1"/>
    <col min="8" max="9" width="7.109375" style="1" customWidth="1"/>
    <col min="10" max="10" width="5.5546875" style="1" customWidth="1"/>
    <col min="11" max="11" width="7.109375" style="1" customWidth="1"/>
    <col min="12" max="12" width="2.88671875" style="1" customWidth="1"/>
    <col min="13" max="13" width="9" style="1" hidden="1" customWidth="1"/>
    <col min="14" max="14" width="11" style="1" hidden="1" customWidth="1"/>
    <col min="15" max="15" width="19.44140625" style="1" customWidth="1"/>
    <col min="16" max="16" width="17.6640625" style="1" customWidth="1"/>
    <col min="17" max="18" width="0" style="1" hidden="1" customWidth="1"/>
    <col min="19" max="19" width="13" style="1" customWidth="1"/>
    <col min="20" max="256" width="11.6640625" style="1" customWidth="1"/>
    <col min="257" max="16384" width="11.6640625" style="1"/>
  </cols>
  <sheetData>
    <row r="1" spans="1:19" ht="409.6" hidden="1" customHeight="1" x14ac:dyDescent="0.3">
      <c r="A1" s="3"/>
      <c r="B1" s="5"/>
      <c r="C1" s="5"/>
      <c r="D1" s="5"/>
      <c r="E1" s="5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</row>
    <row r="2" spans="1:19" ht="16.5" customHeight="1" x14ac:dyDescent="0.35">
      <c r="A2" s="3"/>
      <c r="B2" s="5"/>
      <c r="C2" s="5"/>
      <c r="D2" s="5"/>
      <c r="E2" s="5"/>
      <c r="F2" s="4"/>
      <c r="G2" s="19"/>
      <c r="H2" s="19"/>
      <c r="I2" s="19"/>
      <c r="J2" s="19"/>
      <c r="K2" s="19"/>
      <c r="L2" s="19"/>
      <c r="M2" s="19"/>
      <c r="N2" s="19"/>
      <c r="O2" s="19"/>
      <c r="P2" s="102" t="s">
        <v>182</v>
      </c>
      <c r="Q2" s="102"/>
      <c r="R2" s="102"/>
      <c r="S2" s="102"/>
    </row>
    <row r="3" spans="1:19" ht="16.5" customHeight="1" x14ac:dyDescent="0.35">
      <c r="A3" s="3"/>
      <c r="B3" s="5"/>
      <c r="C3" s="5"/>
      <c r="D3" s="5"/>
      <c r="E3" s="5"/>
      <c r="F3" s="4"/>
      <c r="G3" s="19"/>
      <c r="H3" s="19"/>
      <c r="I3" s="19"/>
      <c r="J3" s="19"/>
      <c r="K3" s="102" t="s">
        <v>385</v>
      </c>
      <c r="L3" s="102"/>
      <c r="M3" s="102"/>
      <c r="N3" s="102"/>
      <c r="O3" s="102"/>
      <c r="P3" s="102"/>
      <c r="Q3" s="102"/>
      <c r="R3" s="102"/>
      <c r="S3" s="102"/>
    </row>
    <row r="4" spans="1:19" ht="16.5" customHeight="1" x14ac:dyDescent="0.35">
      <c r="A4" s="3"/>
      <c r="B4" s="5"/>
      <c r="C4" s="5"/>
      <c r="D4" s="5"/>
      <c r="E4" s="5"/>
      <c r="F4" s="4"/>
      <c r="G4" s="19"/>
      <c r="H4" s="103" t="s">
        <v>164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16.5" customHeight="1" x14ac:dyDescent="0.35">
      <c r="A5" s="3"/>
      <c r="B5" s="5"/>
      <c r="C5" s="5"/>
      <c r="D5" s="5"/>
      <c r="E5" s="5"/>
      <c r="F5" s="4"/>
      <c r="G5" s="19"/>
      <c r="H5" s="20"/>
      <c r="I5" s="20"/>
      <c r="J5" s="20"/>
      <c r="K5" s="20"/>
      <c r="L5" s="103" t="s">
        <v>328</v>
      </c>
      <c r="M5" s="103"/>
      <c r="N5" s="103"/>
      <c r="O5" s="103"/>
      <c r="P5" s="103"/>
      <c r="Q5" s="103"/>
      <c r="R5" s="103"/>
      <c r="S5" s="103"/>
    </row>
    <row r="6" spans="1:19" ht="16.5" customHeight="1" x14ac:dyDescent="0.35">
      <c r="A6" s="3"/>
      <c r="B6" s="5"/>
      <c r="C6" s="5"/>
      <c r="D6" s="5"/>
      <c r="E6" s="5"/>
      <c r="F6" s="4"/>
      <c r="G6" s="19"/>
      <c r="H6" s="28"/>
      <c r="I6" s="28"/>
      <c r="J6" s="28"/>
      <c r="K6" s="28"/>
      <c r="L6" s="28"/>
      <c r="M6" s="28"/>
      <c r="N6" s="28"/>
      <c r="O6" s="103" t="s">
        <v>384</v>
      </c>
      <c r="P6" s="103"/>
      <c r="Q6" s="103"/>
      <c r="R6" s="103"/>
      <c r="S6" s="103"/>
    </row>
    <row r="7" spans="1:19" ht="18" customHeight="1" x14ac:dyDescent="0.3">
      <c r="A7" s="3"/>
      <c r="B7" s="5"/>
      <c r="C7" s="5"/>
      <c r="D7" s="5"/>
      <c r="E7" s="5"/>
      <c r="F7" s="4"/>
      <c r="G7" s="19"/>
      <c r="H7" s="19"/>
      <c r="I7" s="19"/>
      <c r="J7" s="19"/>
      <c r="K7" s="19"/>
      <c r="L7" s="19"/>
      <c r="M7" s="19"/>
      <c r="N7" s="19"/>
      <c r="O7" s="19"/>
      <c r="P7" s="19"/>
      <c r="Q7" s="2"/>
      <c r="R7" s="2"/>
    </row>
    <row r="8" spans="1:19" ht="409.6" hidden="1" customHeight="1" x14ac:dyDescent="0.3">
      <c r="A8" s="3"/>
      <c r="B8" s="5"/>
      <c r="C8" s="5"/>
      <c r="D8" s="5"/>
      <c r="E8" s="5"/>
      <c r="F8" s="4"/>
      <c r="G8" s="19"/>
      <c r="H8" s="19"/>
      <c r="I8" s="19"/>
      <c r="J8" s="19"/>
      <c r="K8" s="19"/>
      <c r="L8" s="19"/>
      <c r="M8" s="19"/>
      <c r="N8" s="19"/>
      <c r="O8" s="19"/>
      <c r="P8" s="19"/>
      <c r="Q8" s="2"/>
      <c r="R8" s="2"/>
    </row>
    <row r="9" spans="1:19" ht="37.5" customHeight="1" x14ac:dyDescent="0.35">
      <c r="A9" s="3"/>
      <c r="B9" s="16"/>
      <c r="C9" s="16"/>
      <c r="D9" s="16"/>
      <c r="E9" s="16"/>
      <c r="F9" s="16"/>
      <c r="G9" s="104" t="s">
        <v>329</v>
      </c>
      <c r="H9" s="104"/>
      <c r="I9" s="104"/>
      <c r="J9" s="104"/>
      <c r="K9" s="104"/>
      <c r="L9" s="104"/>
      <c r="M9" s="104"/>
      <c r="N9" s="104"/>
      <c r="O9" s="104"/>
      <c r="P9" s="104"/>
      <c r="Q9" s="2"/>
      <c r="R9" s="2"/>
    </row>
    <row r="10" spans="1:19" ht="3.75" hidden="1" customHeight="1" x14ac:dyDescent="0.3">
      <c r="A10" s="3"/>
      <c r="B10" s="16"/>
      <c r="C10" s="16"/>
      <c r="D10" s="16"/>
      <c r="E10" s="16"/>
      <c r="F10" s="16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2"/>
      <c r="R10" s="2"/>
    </row>
    <row r="11" spans="1:19" ht="10.5" customHeight="1" x14ac:dyDescent="0.3">
      <c r="A11" s="3"/>
      <c r="B11" s="16"/>
      <c r="C11" s="16"/>
      <c r="D11" s="16"/>
      <c r="E11" s="16"/>
      <c r="F11" s="16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2"/>
      <c r="R11" s="2"/>
    </row>
    <row r="12" spans="1:19" ht="4.5" customHeight="1" x14ac:dyDescent="0.3">
      <c r="A12" s="3"/>
      <c r="B12" s="16"/>
      <c r="C12" s="16"/>
      <c r="D12" s="16"/>
      <c r="E12" s="16"/>
      <c r="F12" s="16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2"/>
      <c r="R12" s="2"/>
    </row>
    <row r="13" spans="1:19" ht="40.5" customHeight="1" x14ac:dyDescent="0.35">
      <c r="A13" s="7"/>
      <c r="B13" s="16"/>
      <c r="C13" s="16"/>
      <c r="D13" s="16"/>
      <c r="E13" s="16"/>
      <c r="F13" s="16"/>
      <c r="G13" s="107" t="s">
        <v>106</v>
      </c>
      <c r="H13" s="109" t="s">
        <v>107</v>
      </c>
      <c r="I13" s="110"/>
      <c r="J13" s="110"/>
      <c r="K13" s="110"/>
      <c r="L13" s="110"/>
      <c r="M13" s="110"/>
      <c r="N13" s="111"/>
      <c r="O13" s="100" t="s">
        <v>108</v>
      </c>
      <c r="P13" s="105" t="s">
        <v>80</v>
      </c>
      <c r="Q13" s="2"/>
      <c r="R13" s="2"/>
      <c r="S13" s="100" t="s">
        <v>81</v>
      </c>
    </row>
    <row r="14" spans="1:19" ht="81.75" customHeight="1" x14ac:dyDescent="0.35">
      <c r="A14" s="7"/>
      <c r="B14" s="16"/>
      <c r="C14" s="16"/>
      <c r="D14" s="16"/>
      <c r="E14" s="16"/>
      <c r="F14" s="16"/>
      <c r="G14" s="108"/>
      <c r="H14" s="112"/>
      <c r="I14" s="113"/>
      <c r="J14" s="113"/>
      <c r="K14" s="113"/>
      <c r="L14" s="113"/>
      <c r="M14" s="113"/>
      <c r="N14" s="114"/>
      <c r="O14" s="101"/>
      <c r="P14" s="106"/>
      <c r="Q14" s="2"/>
      <c r="R14" s="2"/>
      <c r="S14" s="101"/>
    </row>
    <row r="15" spans="1:19" ht="20.25" customHeight="1" x14ac:dyDescent="0.3">
      <c r="A15" s="7"/>
      <c r="B15" s="16"/>
      <c r="C15" s="16"/>
      <c r="D15" s="16"/>
      <c r="E15" s="16"/>
      <c r="F15" s="16"/>
      <c r="G15" s="21">
        <v>1</v>
      </c>
      <c r="H15" s="88">
        <v>2</v>
      </c>
      <c r="I15" s="89"/>
      <c r="J15" s="89"/>
      <c r="K15" s="89"/>
      <c r="L15" s="89"/>
      <c r="M15" s="89"/>
      <c r="N15" s="90"/>
      <c r="O15" s="29">
        <v>3</v>
      </c>
      <c r="P15" s="25">
        <v>4</v>
      </c>
      <c r="Q15" s="16"/>
      <c r="R15" s="3"/>
      <c r="S15" s="31">
        <v>5</v>
      </c>
    </row>
    <row r="16" spans="1:19" ht="39" customHeight="1" x14ac:dyDescent="0.35">
      <c r="A16" s="6"/>
      <c r="B16" s="115" t="s">
        <v>63</v>
      </c>
      <c r="C16" s="115"/>
      <c r="D16" s="115"/>
      <c r="E16" s="115"/>
      <c r="F16" s="14" t="s">
        <v>0</v>
      </c>
      <c r="G16" s="22" t="s">
        <v>62</v>
      </c>
      <c r="H16" s="88" t="s">
        <v>109</v>
      </c>
      <c r="I16" s="89"/>
      <c r="J16" s="89"/>
      <c r="K16" s="89"/>
      <c r="L16" s="89"/>
      <c r="M16" s="89"/>
      <c r="N16" s="90"/>
      <c r="O16" s="23">
        <f>O17+O26+O36+O48+O53+O57+O71+O76+O83+O92</f>
        <v>286062617.44</v>
      </c>
      <c r="P16" s="23">
        <f>P17+P26+P36+P48+P53+P57+P71+P76+P83+P92</f>
        <v>288063370.29000002</v>
      </c>
      <c r="Q16" s="13">
        <v>0</v>
      </c>
      <c r="R16" s="10" t="s">
        <v>1</v>
      </c>
      <c r="S16" s="39">
        <f>P16/O16*100</f>
        <v>100.69941080309792</v>
      </c>
    </row>
    <row r="17" spans="1:19" ht="36.75" customHeight="1" x14ac:dyDescent="0.35">
      <c r="A17" s="6"/>
      <c r="B17" s="15"/>
      <c r="C17" s="115" t="s">
        <v>61</v>
      </c>
      <c r="D17" s="115"/>
      <c r="E17" s="115"/>
      <c r="F17" s="14" t="s">
        <v>57</v>
      </c>
      <c r="G17" s="22" t="s">
        <v>60</v>
      </c>
      <c r="H17" s="88" t="s">
        <v>110</v>
      </c>
      <c r="I17" s="89"/>
      <c r="J17" s="89"/>
      <c r="K17" s="89"/>
      <c r="L17" s="89"/>
      <c r="M17" s="89"/>
      <c r="N17" s="90"/>
      <c r="O17" s="23">
        <f>O18</f>
        <v>245114290</v>
      </c>
      <c r="P17" s="23">
        <f>P18</f>
        <v>247197380.10000002</v>
      </c>
      <c r="Q17" s="13">
        <v>0</v>
      </c>
      <c r="R17" s="10" t="s">
        <v>1</v>
      </c>
      <c r="S17" s="39">
        <f t="shared" ref="S17:S106" si="0">P17/O17*100</f>
        <v>100.8498444133959</v>
      </c>
    </row>
    <row r="18" spans="1:19" ht="30" customHeight="1" x14ac:dyDescent="0.35">
      <c r="A18" s="6"/>
      <c r="B18" s="15"/>
      <c r="C18" s="17"/>
      <c r="D18" s="17"/>
      <c r="E18" s="17"/>
      <c r="F18" s="14"/>
      <c r="G18" s="22" t="s">
        <v>72</v>
      </c>
      <c r="H18" s="94" t="s">
        <v>111</v>
      </c>
      <c r="I18" s="95"/>
      <c r="J18" s="95"/>
      <c r="K18" s="95"/>
      <c r="L18" s="95"/>
      <c r="M18" s="95"/>
      <c r="N18" s="96"/>
      <c r="O18" s="23">
        <f>O19+O20+O21+O22+O23+O24+O25</f>
        <v>245114290</v>
      </c>
      <c r="P18" s="23">
        <f>P19+P20+P21+P22+P23+P24+P25</f>
        <v>247197380.10000002</v>
      </c>
      <c r="Q18" s="13"/>
      <c r="R18" s="10"/>
      <c r="S18" s="39">
        <f t="shared" si="0"/>
        <v>100.8498444133959</v>
      </c>
    </row>
    <row r="19" spans="1:19" ht="229.8" customHeight="1" x14ac:dyDescent="0.35">
      <c r="A19" s="6"/>
      <c r="B19" s="12"/>
      <c r="C19" s="12"/>
      <c r="D19" s="12"/>
      <c r="E19" s="12"/>
      <c r="F19" s="12" t="s">
        <v>59</v>
      </c>
      <c r="G19" s="24" t="s">
        <v>378</v>
      </c>
      <c r="H19" s="88" t="s">
        <v>112</v>
      </c>
      <c r="I19" s="89"/>
      <c r="J19" s="89"/>
      <c r="K19" s="89"/>
      <c r="L19" s="89"/>
      <c r="M19" s="89"/>
      <c r="N19" s="90"/>
      <c r="O19" s="23">
        <v>241900020</v>
      </c>
      <c r="P19" s="23">
        <v>243935861.21000001</v>
      </c>
      <c r="Q19" s="11">
        <v>10</v>
      </c>
      <c r="R19" s="10" t="s">
        <v>1</v>
      </c>
      <c r="S19" s="39">
        <f t="shared" si="0"/>
        <v>100.84160439920593</v>
      </c>
    </row>
    <row r="20" spans="1:19" ht="226.2" customHeight="1" x14ac:dyDescent="0.35">
      <c r="A20" s="6"/>
      <c r="B20" s="12"/>
      <c r="C20" s="12"/>
      <c r="D20" s="12"/>
      <c r="E20" s="12"/>
      <c r="F20" s="12" t="s">
        <v>58</v>
      </c>
      <c r="G20" s="24" t="s">
        <v>379</v>
      </c>
      <c r="H20" s="88" t="s">
        <v>113</v>
      </c>
      <c r="I20" s="89"/>
      <c r="J20" s="89"/>
      <c r="K20" s="89"/>
      <c r="L20" s="89"/>
      <c r="M20" s="89"/>
      <c r="N20" s="90"/>
      <c r="O20" s="23">
        <v>190000</v>
      </c>
      <c r="P20" s="23">
        <v>191281.33</v>
      </c>
      <c r="Q20" s="11">
        <v>20</v>
      </c>
      <c r="R20" s="10" t="s">
        <v>1</v>
      </c>
      <c r="S20" s="39">
        <f t="shared" si="0"/>
        <v>100.6743842105263</v>
      </c>
    </row>
    <row r="21" spans="1:19" ht="171.6" customHeight="1" x14ac:dyDescent="0.35">
      <c r="A21" s="6"/>
      <c r="B21" s="12"/>
      <c r="C21" s="12"/>
      <c r="D21" s="12"/>
      <c r="E21" s="12"/>
      <c r="F21" s="12" t="s">
        <v>57</v>
      </c>
      <c r="G21" s="24" t="s">
        <v>380</v>
      </c>
      <c r="H21" s="88" t="s">
        <v>114</v>
      </c>
      <c r="I21" s="89"/>
      <c r="J21" s="89"/>
      <c r="K21" s="89"/>
      <c r="L21" s="89"/>
      <c r="M21" s="89"/>
      <c r="N21" s="90"/>
      <c r="O21" s="23">
        <v>2804520</v>
      </c>
      <c r="P21" s="23">
        <v>2852756.64</v>
      </c>
      <c r="Q21" s="11">
        <v>30</v>
      </c>
      <c r="R21" s="10" t="s">
        <v>1</v>
      </c>
      <c r="S21" s="39">
        <f t="shared" si="0"/>
        <v>101.71996063497497</v>
      </c>
    </row>
    <row r="22" spans="1:19" ht="177.75" customHeight="1" x14ac:dyDescent="0.35">
      <c r="A22" s="6"/>
      <c r="B22" s="15"/>
      <c r="C22" s="65"/>
      <c r="D22" s="65"/>
      <c r="E22" s="65"/>
      <c r="F22" s="14"/>
      <c r="G22" s="22" t="s">
        <v>184</v>
      </c>
      <c r="H22" s="88" t="s">
        <v>183</v>
      </c>
      <c r="I22" s="89"/>
      <c r="J22" s="89"/>
      <c r="K22" s="89"/>
      <c r="L22" s="89"/>
      <c r="M22" s="61"/>
      <c r="N22" s="62"/>
      <c r="O22" s="23">
        <v>11200</v>
      </c>
      <c r="P22" s="23">
        <v>11204</v>
      </c>
      <c r="Q22" s="13"/>
      <c r="R22" s="10"/>
      <c r="S22" s="39">
        <f t="shared" si="0"/>
        <v>100.03571428571429</v>
      </c>
    </row>
    <row r="23" spans="1:19" ht="303.60000000000002" customHeight="1" x14ac:dyDescent="0.35">
      <c r="A23" s="6"/>
      <c r="B23" s="15"/>
      <c r="C23" s="82"/>
      <c r="D23" s="82"/>
      <c r="E23" s="82"/>
      <c r="F23" s="14"/>
      <c r="G23" s="22" t="s">
        <v>381</v>
      </c>
      <c r="H23" s="88" t="s">
        <v>299</v>
      </c>
      <c r="I23" s="89"/>
      <c r="J23" s="89"/>
      <c r="K23" s="89"/>
      <c r="L23" s="89"/>
      <c r="M23" s="80"/>
      <c r="N23" s="81"/>
      <c r="O23" s="23">
        <v>0</v>
      </c>
      <c r="P23" s="23">
        <v>0.84</v>
      </c>
      <c r="Q23" s="13"/>
      <c r="R23" s="10"/>
      <c r="S23" s="39" t="e">
        <f t="shared" si="0"/>
        <v>#DIV/0!</v>
      </c>
    </row>
    <row r="24" spans="1:19" ht="135" customHeight="1" x14ac:dyDescent="0.35">
      <c r="A24" s="6"/>
      <c r="B24" s="15"/>
      <c r="C24" s="82"/>
      <c r="D24" s="82"/>
      <c r="E24" s="82"/>
      <c r="F24" s="14"/>
      <c r="G24" s="22" t="s">
        <v>382</v>
      </c>
      <c r="H24" s="88" t="s">
        <v>300</v>
      </c>
      <c r="I24" s="89"/>
      <c r="J24" s="89"/>
      <c r="K24" s="89"/>
      <c r="L24" s="89"/>
      <c r="M24" s="80"/>
      <c r="N24" s="81"/>
      <c r="O24" s="23">
        <v>208550</v>
      </c>
      <c r="P24" s="23">
        <v>208674.28</v>
      </c>
      <c r="Q24" s="13"/>
      <c r="R24" s="10"/>
      <c r="S24" s="39">
        <f t="shared" si="0"/>
        <v>100.05959242387917</v>
      </c>
    </row>
    <row r="25" spans="1:19" ht="129" customHeight="1" x14ac:dyDescent="0.35">
      <c r="A25" s="6"/>
      <c r="B25" s="15"/>
      <c r="C25" s="82"/>
      <c r="D25" s="82"/>
      <c r="E25" s="82"/>
      <c r="F25" s="14"/>
      <c r="G25" s="22" t="s">
        <v>383</v>
      </c>
      <c r="H25" s="88" t="s">
        <v>301</v>
      </c>
      <c r="I25" s="89"/>
      <c r="J25" s="89"/>
      <c r="K25" s="89"/>
      <c r="L25" s="89"/>
      <c r="M25" s="80"/>
      <c r="N25" s="81"/>
      <c r="O25" s="23">
        <v>0</v>
      </c>
      <c r="P25" s="23">
        <v>-2398.1999999999998</v>
      </c>
      <c r="Q25" s="13"/>
      <c r="R25" s="10"/>
      <c r="S25" s="39" t="e">
        <f t="shared" si="0"/>
        <v>#DIV/0!</v>
      </c>
    </row>
    <row r="26" spans="1:19" ht="81.599999999999994" customHeight="1" x14ac:dyDescent="0.35">
      <c r="A26" s="6"/>
      <c r="B26" s="15"/>
      <c r="C26" s="115" t="s">
        <v>56</v>
      </c>
      <c r="D26" s="115"/>
      <c r="E26" s="115"/>
      <c r="F26" s="14" t="s">
        <v>49</v>
      </c>
      <c r="G26" s="22" t="s">
        <v>55</v>
      </c>
      <c r="H26" s="88" t="s">
        <v>115</v>
      </c>
      <c r="I26" s="89"/>
      <c r="J26" s="89"/>
      <c r="K26" s="89"/>
      <c r="L26" s="89"/>
      <c r="M26" s="89"/>
      <c r="N26" s="90"/>
      <c r="O26" s="23">
        <f>O27</f>
        <v>5824467.1200000001</v>
      </c>
      <c r="P26" s="23">
        <f>P27</f>
        <v>5825479.9100000001</v>
      </c>
      <c r="Q26" s="13">
        <v>0</v>
      </c>
      <c r="R26" s="10" t="s">
        <v>1</v>
      </c>
      <c r="S26" s="39">
        <f t="shared" si="0"/>
        <v>100.01738854352054</v>
      </c>
    </row>
    <row r="27" spans="1:19" ht="69.75" customHeight="1" x14ac:dyDescent="0.35">
      <c r="A27" s="6"/>
      <c r="B27" s="15"/>
      <c r="C27" s="17"/>
      <c r="D27" s="17"/>
      <c r="E27" s="17"/>
      <c r="F27" s="14"/>
      <c r="G27" s="22" t="s">
        <v>71</v>
      </c>
      <c r="H27" s="94" t="s">
        <v>116</v>
      </c>
      <c r="I27" s="95"/>
      <c r="J27" s="95"/>
      <c r="K27" s="95"/>
      <c r="L27" s="95"/>
      <c r="M27" s="95"/>
      <c r="N27" s="96"/>
      <c r="O27" s="23">
        <f>O28+O30+O32</f>
        <v>5824467.1200000001</v>
      </c>
      <c r="P27" s="23">
        <f>P28+P30+P32+P34</f>
        <v>5825479.9100000001</v>
      </c>
      <c r="Q27" s="13"/>
      <c r="R27" s="10"/>
      <c r="S27" s="39">
        <f t="shared" si="0"/>
        <v>100.01738854352054</v>
      </c>
    </row>
    <row r="28" spans="1:19" ht="134.4" customHeight="1" x14ac:dyDescent="0.35">
      <c r="A28" s="6"/>
      <c r="B28" s="12"/>
      <c r="C28" s="12"/>
      <c r="D28" s="12"/>
      <c r="E28" s="12"/>
      <c r="F28" s="12" t="s">
        <v>54</v>
      </c>
      <c r="G28" s="24" t="s">
        <v>53</v>
      </c>
      <c r="H28" s="88" t="s">
        <v>117</v>
      </c>
      <c r="I28" s="89"/>
      <c r="J28" s="89"/>
      <c r="K28" s="89"/>
      <c r="L28" s="89"/>
      <c r="M28" s="89"/>
      <c r="N28" s="90"/>
      <c r="O28" s="23">
        <f>O29</f>
        <v>3009225.63</v>
      </c>
      <c r="P28" s="23">
        <f>P29</f>
        <v>3009651.05</v>
      </c>
      <c r="Q28" s="11">
        <v>230</v>
      </c>
      <c r="R28" s="10" t="s">
        <v>1</v>
      </c>
      <c r="S28" s="39">
        <f t="shared" si="0"/>
        <v>100.01413719183296</v>
      </c>
    </row>
    <row r="29" spans="1:19" ht="213" customHeight="1" x14ac:dyDescent="0.35">
      <c r="A29" s="6"/>
      <c r="B29" s="65"/>
      <c r="C29" s="65"/>
      <c r="D29" s="65"/>
      <c r="E29" s="65"/>
      <c r="F29" s="65"/>
      <c r="G29" s="24" t="s">
        <v>282</v>
      </c>
      <c r="H29" s="88" t="s">
        <v>185</v>
      </c>
      <c r="I29" s="89"/>
      <c r="J29" s="89"/>
      <c r="K29" s="89"/>
      <c r="L29" s="89"/>
      <c r="M29" s="61"/>
      <c r="N29" s="62"/>
      <c r="O29" s="23">
        <v>3009225.63</v>
      </c>
      <c r="P29" s="23">
        <v>3009651.05</v>
      </c>
      <c r="Q29" s="11"/>
      <c r="R29" s="10"/>
      <c r="S29" s="39">
        <f t="shared" si="0"/>
        <v>100.01413719183296</v>
      </c>
    </row>
    <row r="30" spans="1:19" ht="191.25" customHeight="1" x14ac:dyDescent="0.35">
      <c r="A30" s="6"/>
      <c r="B30" s="12"/>
      <c r="C30" s="12"/>
      <c r="D30" s="12"/>
      <c r="E30" s="12"/>
      <c r="F30" s="12" t="s">
        <v>52</v>
      </c>
      <c r="G30" s="24" t="s">
        <v>51</v>
      </c>
      <c r="H30" s="88" t="s">
        <v>118</v>
      </c>
      <c r="I30" s="89"/>
      <c r="J30" s="89"/>
      <c r="K30" s="89"/>
      <c r="L30" s="89"/>
      <c r="M30" s="89"/>
      <c r="N30" s="90"/>
      <c r="O30" s="23">
        <f>O31</f>
        <v>17276.91</v>
      </c>
      <c r="P30" s="23">
        <f>P31</f>
        <v>17389.36</v>
      </c>
      <c r="Q30" s="11">
        <v>240</v>
      </c>
      <c r="R30" s="10" t="s">
        <v>1</v>
      </c>
      <c r="S30" s="39">
        <f t="shared" si="0"/>
        <v>100.65086870279465</v>
      </c>
    </row>
    <row r="31" spans="1:19" ht="256.8" customHeight="1" x14ac:dyDescent="0.35">
      <c r="A31" s="6"/>
      <c r="B31" s="65"/>
      <c r="C31" s="65"/>
      <c r="D31" s="65"/>
      <c r="E31" s="65"/>
      <c r="F31" s="65"/>
      <c r="G31" s="24" t="s">
        <v>283</v>
      </c>
      <c r="H31" s="88" t="s">
        <v>186</v>
      </c>
      <c r="I31" s="89"/>
      <c r="J31" s="89"/>
      <c r="K31" s="89"/>
      <c r="L31" s="89"/>
      <c r="M31" s="61"/>
      <c r="N31" s="62"/>
      <c r="O31" s="23">
        <v>17276.91</v>
      </c>
      <c r="P31" s="23">
        <v>17389.36</v>
      </c>
      <c r="Q31" s="11"/>
      <c r="R31" s="10"/>
      <c r="S31" s="39">
        <f t="shared" si="0"/>
        <v>100.65086870279465</v>
      </c>
    </row>
    <row r="32" spans="1:19" ht="151.19999999999999" customHeight="1" x14ac:dyDescent="0.35">
      <c r="A32" s="6"/>
      <c r="B32" s="12"/>
      <c r="C32" s="12"/>
      <c r="D32" s="12"/>
      <c r="E32" s="12"/>
      <c r="F32" s="12" t="s">
        <v>50</v>
      </c>
      <c r="G32" s="24" t="s">
        <v>188</v>
      </c>
      <c r="H32" s="88" t="s">
        <v>119</v>
      </c>
      <c r="I32" s="89"/>
      <c r="J32" s="89"/>
      <c r="K32" s="89"/>
      <c r="L32" s="89"/>
      <c r="M32" s="89"/>
      <c r="N32" s="90"/>
      <c r="O32" s="23">
        <f>O33</f>
        <v>2797964.58</v>
      </c>
      <c r="P32" s="23">
        <f>P33</f>
        <v>3126036.1</v>
      </c>
      <c r="Q32" s="11">
        <v>250</v>
      </c>
      <c r="R32" s="10" t="s">
        <v>1</v>
      </c>
      <c r="S32" s="39">
        <f t="shared" si="0"/>
        <v>111.72536358555331</v>
      </c>
    </row>
    <row r="33" spans="1:19" ht="229.2" customHeight="1" x14ac:dyDescent="0.35">
      <c r="A33" s="6"/>
      <c r="B33" s="15"/>
      <c r="C33" s="65"/>
      <c r="D33" s="65"/>
      <c r="E33" s="65"/>
      <c r="F33" s="14"/>
      <c r="G33" s="22" t="s">
        <v>284</v>
      </c>
      <c r="H33" s="88" t="s">
        <v>187</v>
      </c>
      <c r="I33" s="89"/>
      <c r="J33" s="89"/>
      <c r="K33" s="89"/>
      <c r="L33" s="89"/>
      <c r="M33" s="61"/>
      <c r="N33" s="62"/>
      <c r="O33" s="23">
        <v>2797964.58</v>
      </c>
      <c r="P33" s="23">
        <v>3126036.1</v>
      </c>
      <c r="Q33" s="13"/>
      <c r="R33" s="10"/>
      <c r="S33" s="39">
        <f t="shared" si="0"/>
        <v>111.72536358555331</v>
      </c>
    </row>
    <row r="34" spans="1:19" ht="141" customHeight="1" x14ac:dyDescent="0.35">
      <c r="A34" s="6"/>
      <c r="B34" s="15"/>
      <c r="C34" s="32"/>
      <c r="D34" s="32"/>
      <c r="E34" s="32"/>
      <c r="F34" s="14"/>
      <c r="G34" s="22" t="s">
        <v>99</v>
      </c>
      <c r="H34" s="94" t="s">
        <v>120</v>
      </c>
      <c r="I34" s="95"/>
      <c r="J34" s="95"/>
      <c r="K34" s="95"/>
      <c r="L34" s="95"/>
      <c r="M34" s="95"/>
      <c r="N34" s="96"/>
      <c r="O34" s="23">
        <f>O35</f>
        <v>0</v>
      </c>
      <c r="P34" s="66">
        <f>P35</f>
        <v>-327596.59999999998</v>
      </c>
      <c r="Q34" s="13"/>
      <c r="R34" s="10"/>
      <c r="S34" s="39">
        <v>0</v>
      </c>
    </row>
    <row r="35" spans="1:19" ht="216.6" customHeight="1" x14ac:dyDescent="0.35">
      <c r="A35" s="6"/>
      <c r="B35" s="15"/>
      <c r="C35" s="65"/>
      <c r="D35" s="65"/>
      <c r="E35" s="65"/>
      <c r="F35" s="14"/>
      <c r="G35" s="22" t="s">
        <v>285</v>
      </c>
      <c r="H35" s="94" t="s">
        <v>189</v>
      </c>
      <c r="I35" s="95"/>
      <c r="J35" s="95"/>
      <c r="K35" s="95"/>
      <c r="L35" s="95"/>
      <c r="M35" s="63"/>
      <c r="N35" s="64"/>
      <c r="O35" s="23">
        <v>0</v>
      </c>
      <c r="P35" s="40">
        <v>-327596.59999999998</v>
      </c>
      <c r="Q35" s="13"/>
      <c r="R35" s="10"/>
      <c r="S35" s="39">
        <v>0</v>
      </c>
    </row>
    <row r="36" spans="1:19" ht="41.25" customHeight="1" x14ac:dyDescent="0.35">
      <c r="A36" s="6"/>
      <c r="B36" s="15"/>
      <c r="C36" s="115" t="s">
        <v>48</v>
      </c>
      <c r="D36" s="115"/>
      <c r="E36" s="115"/>
      <c r="F36" s="14" t="s">
        <v>42</v>
      </c>
      <c r="G36" s="22" t="s">
        <v>47</v>
      </c>
      <c r="H36" s="88" t="s">
        <v>121</v>
      </c>
      <c r="I36" s="89"/>
      <c r="J36" s="89"/>
      <c r="K36" s="89"/>
      <c r="L36" s="89"/>
      <c r="M36" s="89"/>
      <c r="N36" s="90"/>
      <c r="O36" s="23">
        <f>O42+O44+O46+O37</f>
        <v>13950766.24</v>
      </c>
      <c r="P36" s="23">
        <f>P42+P44+P46+P37</f>
        <v>13907734.24</v>
      </c>
      <c r="Q36" s="13">
        <v>0</v>
      </c>
      <c r="R36" s="10" t="s">
        <v>1</v>
      </c>
      <c r="S36" s="39">
        <f t="shared" si="0"/>
        <v>99.691543824477407</v>
      </c>
    </row>
    <row r="37" spans="1:19" ht="48.75" customHeight="1" x14ac:dyDescent="0.35">
      <c r="A37" s="6"/>
      <c r="B37" s="15"/>
      <c r="C37" s="58"/>
      <c r="D37" s="58"/>
      <c r="E37" s="58"/>
      <c r="F37" s="14"/>
      <c r="G37" s="22" t="s">
        <v>286</v>
      </c>
      <c r="H37" s="88" t="s">
        <v>179</v>
      </c>
      <c r="I37" s="89"/>
      <c r="J37" s="89"/>
      <c r="K37" s="89"/>
      <c r="L37" s="89"/>
      <c r="M37" s="56"/>
      <c r="N37" s="57"/>
      <c r="O37" s="23">
        <f>O38+O40</f>
        <v>9817013.0099999998</v>
      </c>
      <c r="P37" s="23">
        <f>P38+P40</f>
        <v>9817013.0099999998</v>
      </c>
      <c r="Q37" s="13"/>
      <c r="R37" s="10"/>
      <c r="S37" s="39">
        <f t="shared" si="0"/>
        <v>100</v>
      </c>
    </row>
    <row r="38" spans="1:19" ht="64.5" customHeight="1" x14ac:dyDescent="0.35">
      <c r="A38" s="6"/>
      <c r="B38" s="15"/>
      <c r="C38" s="58"/>
      <c r="D38" s="58"/>
      <c r="E38" s="58"/>
      <c r="F38" s="14"/>
      <c r="G38" s="22" t="s">
        <v>176</v>
      </c>
      <c r="H38" s="88" t="s">
        <v>178</v>
      </c>
      <c r="I38" s="89"/>
      <c r="J38" s="89"/>
      <c r="K38" s="89"/>
      <c r="L38" s="89"/>
      <c r="M38" s="56"/>
      <c r="N38" s="57"/>
      <c r="O38" s="23">
        <f>O39</f>
        <v>7300998.25</v>
      </c>
      <c r="P38" s="23">
        <f>P39</f>
        <v>7300998.25</v>
      </c>
      <c r="Q38" s="13"/>
      <c r="R38" s="10"/>
      <c r="S38" s="39">
        <f t="shared" si="0"/>
        <v>100</v>
      </c>
    </row>
    <row r="39" spans="1:19" ht="63" customHeight="1" x14ac:dyDescent="0.35">
      <c r="A39" s="6"/>
      <c r="B39" s="15"/>
      <c r="C39" s="58"/>
      <c r="D39" s="58"/>
      <c r="E39" s="58"/>
      <c r="F39" s="14"/>
      <c r="G39" s="22" t="s">
        <v>176</v>
      </c>
      <c r="H39" s="88" t="s">
        <v>177</v>
      </c>
      <c r="I39" s="89"/>
      <c r="J39" s="89"/>
      <c r="K39" s="89"/>
      <c r="L39" s="89"/>
      <c r="M39" s="56"/>
      <c r="N39" s="57"/>
      <c r="O39" s="23">
        <v>7300998.25</v>
      </c>
      <c r="P39" s="23">
        <v>7300998.25</v>
      </c>
      <c r="Q39" s="13"/>
      <c r="R39" s="10"/>
      <c r="S39" s="39">
        <f t="shared" si="0"/>
        <v>100</v>
      </c>
    </row>
    <row r="40" spans="1:19" ht="86.4" customHeight="1" x14ac:dyDescent="0.35">
      <c r="A40" s="6"/>
      <c r="B40" s="15"/>
      <c r="C40" s="58"/>
      <c r="D40" s="58"/>
      <c r="E40" s="58"/>
      <c r="F40" s="14"/>
      <c r="G40" s="22" t="s">
        <v>174</v>
      </c>
      <c r="H40" s="88" t="s">
        <v>175</v>
      </c>
      <c r="I40" s="89"/>
      <c r="J40" s="89"/>
      <c r="K40" s="89"/>
      <c r="L40" s="89"/>
      <c r="M40" s="56"/>
      <c r="N40" s="57"/>
      <c r="O40" s="23">
        <f>O41</f>
        <v>2516014.7599999998</v>
      </c>
      <c r="P40" s="23">
        <f>P41</f>
        <v>2516014.7599999998</v>
      </c>
      <c r="Q40" s="13"/>
      <c r="R40" s="10"/>
      <c r="S40" s="39">
        <f t="shared" si="0"/>
        <v>100</v>
      </c>
    </row>
    <row r="41" spans="1:19" ht="137.4" customHeight="1" x14ac:dyDescent="0.35">
      <c r="A41" s="6"/>
      <c r="B41" s="15"/>
      <c r="C41" s="58"/>
      <c r="D41" s="58"/>
      <c r="E41" s="58"/>
      <c r="F41" s="14"/>
      <c r="G41" s="22" t="s">
        <v>172</v>
      </c>
      <c r="H41" s="88" t="s">
        <v>173</v>
      </c>
      <c r="I41" s="89"/>
      <c r="J41" s="89"/>
      <c r="K41" s="89"/>
      <c r="L41" s="89"/>
      <c r="M41" s="56"/>
      <c r="N41" s="57"/>
      <c r="O41" s="23">
        <v>2516014.7599999998</v>
      </c>
      <c r="P41" s="23">
        <v>2516014.7599999998</v>
      </c>
      <c r="Q41" s="13"/>
      <c r="R41" s="10"/>
      <c r="S41" s="39">
        <f t="shared" si="0"/>
        <v>100</v>
      </c>
    </row>
    <row r="42" spans="1:19" ht="48" customHeight="1" x14ac:dyDescent="0.35">
      <c r="A42" s="6"/>
      <c r="B42" s="15"/>
      <c r="C42" s="17"/>
      <c r="D42" s="17"/>
      <c r="E42" s="17"/>
      <c r="F42" s="14"/>
      <c r="G42" s="22" t="s">
        <v>45</v>
      </c>
      <c r="H42" s="94" t="s">
        <v>122</v>
      </c>
      <c r="I42" s="95"/>
      <c r="J42" s="95"/>
      <c r="K42" s="95"/>
      <c r="L42" s="95"/>
      <c r="M42" s="95"/>
      <c r="N42" s="96"/>
      <c r="O42" s="23">
        <f>O43</f>
        <v>9273.74</v>
      </c>
      <c r="P42" s="23">
        <f>P43</f>
        <v>9273.74</v>
      </c>
      <c r="Q42" s="13"/>
      <c r="R42" s="10"/>
      <c r="S42" s="39">
        <v>0</v>
      </c>
    </row>
    <row r="43" spans="1:19" ht="44.4" customHeight="1" x14ac:dyDescent="0.35">
      <c r="A43" s="6"/>
      <c r="B43" s="12"/>
      <c r="C43" s="12"/>
      <c r="D43" s="12"/>
      <c r="E43" s="12"/>
      <c r="F43" s="12" t="s">
        <v>46</v>
      </c>
      <c r="G43" s="24" t="s">
        <v>45</v>
      </c>
      <c r="H43" s="88" t="s">
        <v>123</v>
      </c>
      <c r="I43" s="89"/>
      <c r="J43" s="89"/>
      <c r="K43" s="89"/>
      <c r="L43" s="89"/>
      <c r="M43" s="89"/>
      <c r="N43" s="90"/>
      <c r="O43" s="23">
        <v>9273.74</v>
      </c>
      <c r="P43" s="66">
        <v>9273.74</v>
      </c>
      <c r="Q43" s="11">
        <v>10</v>
      </c>
      <c r="R43" s="10" t="s">
        <v>1</v>
      </c>
      <c r="S43" s="39">
        <v>0</v>
      </c>
    </row>
    <row r="44" spans="1:19" ht="35.25" customHeight="1" x14ac:dyDescent="0.35">
      <c r="A44" s="6"/>
      <c r="B44" s="17"/>
      <c r="C44" s="17"/>
      <c r="D44" s="17"/>
      <c r="E44" s="17"/>
      <c r="F44" s="17"/>
      <c r="G44" s="24" t="s">
        <v>43</v>
      </c>
      <c r="H44" s="94" t="s">
        <v>124</v>
      </c>
      <c r="I44" s="95"/>
      <c r="J44" s="95"/>
      <c r="K44" s="95"/>
      <c r="L44" s="95"/>
      <c r="M44" s="95"/>
      <c r="N44" s="96"/>
      <c r="O44" s="23">
        <f>O45</f>
        <v>1375965.05</v>
      </c>
      <c r="P44" s="23">
        <f>P45</f>
        <v>1375965.05</v>
      </c>
      <c r="Q44" s="11"/>
      <c r="R44" s="10"/>
      <c r="S44" s="39">
        <f t="shared" si="0"/>
        <v>100</v>
      </c>
    </row>
    <row r="45" spans="1:19" ht="37.5" customHeight="1" x14ac:dyDescent="0.35">
      <c r="A45" s="6"/>
      <c r="B45" s="12"/>
      <c r="C45" s="12"/>
      <c r="D45" s="12"/>
      <c r="E45" s="12"/>
      <c r="F45" s="12" t="s">
        <v>44</v>
      </c>
      <c r="G45" s="24" t="s">
        <v>43</v>
      </c>
      <c r="H45" s="88" t="s">
        <v>125</v>
      </c>
      <c r="I45" s="89"/>
      <c r="J45" s="89"/>
      <c r="K45" s="89"/>
      <c r="L45" s="89"/>
      <c r="M45" s="89"/>
      <c r="N45" s="90"/>
      <c r="O45" s="23">
        <v>1375965.05</v>
      </c>
      <c r="P45" s="23">
        <v>1375965.05</v>
      </c>
      <c r="Q45" s="11">
        <v>10</v>
      </c>
      <c r="R45" s="10" t="s">
        <v>1</v>
      </c>
      <c r="S45" s="39">
        <f t="shared" si="0"/>
        <v>100</v>
      </c>
    </row>
    <row r="46" spans="1:19" ht="53.25" customHeight="1" x14ac:dyDescent="0.35">
      <c r="A46" s="6"/>
      <c r="B46" s="17"/>
      <c r="C46" s="17"/>
      <c r="D46" s="17"/>
      <c r="E46" s="17"/>
      <c r="F46" s="17"/>
      <c r="G46" s="24" t="s">
        <v>70</v>
      </c>
      <c r="H46" s="94" t="s">
        <v>126</v>
      </c>
      <c r="I46" s="95"/>
      <c r="J46" s="95"/>
      <c r="K46" s="95"/>
      <c r="L46" s="95"/>
      <c r="M46" s="95"/>
      <c r="N46" s="96"/>
      <c r="O46" s="23">
        <f>O47</f>
        <v>2748514.44</v>
      </c>
      <c r="P46" s="23">
        <f>P47</f>
        <v>2705482.44</v>
      </c>
      <c r="Q46" s="11"/>
      <c r="R46" s="10"/>
      <c r="S46" s="39">
        <f t="shared" si="0"/>
        <v>98.434354232463122</v>
      </c>
    </row>
    <row r="47" spans="1:19" ht="70.8" customHeight="1" x14ac:dyDescent="0.35">
      <c r="A47" s="6"/>
      <c r="B47" s="12"/>
      <c r="C47" s="12"/>
      <c r="D47" s="12"/>
      <c r="E47" s="12"/>
      <c r="F47" s="12" t="s">
        <v>42</v>
      </c>
      <c r="G47" s="24" t="s">
        <v>64</v>
      </c>
      <c r="H47" s="88" t="s">
        <v>127</v>
      </c>
      <c r="I47" s="89"/>
      <c r="J47" s="89"/>
      <c r="K47" s="89"/>
      <c r="L47" s="89"/>
      <c r="M47" s="89"/>
      <c r="N47" s="90"/>
      <c r="O47" s="23">
        <v>2748514.44</v>
      </c>
      <c r="P47" s="23">
        <v>2705482.44</v>
      </c>
      <c r="Q47" s="11">
        <v>20</v>
      </c>
      <c r="R47" s="10" t="s">
        <v>1</v>
      </c>
      <c r="S47" s="39">
        <f t="shared" si="0"/>
        <v>98.434354232463122</v>
      </c>
    </row>
    <row r="48" spans="1:19" ht="35.25" customHeight="1" x14ac:dyDescent="0.35">
      <c r="A48" s="6"/>
      <c r="B48" s="15"/>
      <c r="C48" s="115" t="s">
        <v>41</v>
      </c>
      <c r="D48" s="115"/>
      <c r="E48" s="115"/>
      <c r="F48" s="14" t="s">
        <v>40</v>
      </c>
      <c r="G48" s="22" t="s">
        <v>39</v>
      </c>
      <c r="H48" s="88" t="s">
        <v>128</v>
      </c>
      <c r="I48" s="89"/>
      <c r="J48" s="89"/>
      <c r="K48" s="89"/>
      <c r="L48" s="89"/>
      <c r="M48" s="89"/>
      <c r="N48" s="90"/>
      <c r="O48" s="23">
        <f>O49+O51</f>
        <v>4493306.9400000004</v>
      </c>
      <c r="P48" s="23">
        <f>P49+P51</f>
        <v>4493456.9400000004</v>
      </c>
      <c r="Q48" s="13">
        <v>0</v>
      </c>
      <c r="R48" s="10" t="s">
        <v>1</v>
      </c>
      <c r="S48" s="39">
        <f t="shared" si="0"/>
        <v>100.00333829854054</v>
      </c>
    </row>
    <row r="49" spans="1:19" ht="67.5" customHeight="1" x14ac:dyDescent="0.35">
      <c r="A49" s="6"/>
      <c r="B49" s="15"/>
      <c r="C49" s="17"/>
      <c r="D49" s="17"/>
      <c r="E49" s="17"/>
      <c r="F49" s="14"/>
      <c r="G49" s="22" t="s">
        <v>69</v>
      </c>
      <c r="H49" s="94" t="s">
        <v>129</v>
      </c>
      <c r="I49" s="95"/>
      <c r="J49" s="95"/>
      <c r="K49" s="95"/>
      <c r="L49" s="95"/>
      <c r="M49" s="95"/>
      <c r="N49" s="96"/>
      <c r="O49" s="23">
        <f>O50</f>
        <v>4473306.9400000004</v>
      </c>
      <c r="P49" s="23">
        <f>P50</f>
        <v>4473456.9400000004</v>
      </c>
      <c r="Q49" s="13"/>
      <c r="R49" s="10"/>
      <c r="S49" s="39">
        <f t="shared" si="0"/>
        <v>100.00335322395739</v>
      </c>
    </row>
    <row r="50" spans="1:19" ht="97.5" customHeight="1" x14ac:dyDescent="0.35">
      <c r="A50" s="6"/>
      <c r="B50" s="12"/>
      <c r="C50" s="12"/>
      <c r="D50" s="12"/>
      <c r="E50" s="12"/>
      <c r="F50" s="12" t="s">
        <v>38</v>
      </c>
      <c r="G50" s="24" t="s">
        <v>37</v>
      </c>
      <c r="H50" s="88" t="s">
        <v>130</v>
      </c>
      <c r="I50" s="89"/>
      <c r="J50" s="89"/>
      <c r="K50" s="89"/>
      <c r="L50" s="89"/>
      <c r="M50" s="89"/>
      <c r="N50" s="90"/>
      <c r="O50" s="23">
        <v>4473306.9400000004</v>
      </c>
      <c r="P50" s="23">
        <v>4473456.9400000004</v>
      </c>
      <c r="Q50" s="11">
        <v>10</v>
      </c>
      <c r="R50" s="10" t="s">
        <v>1</v>
      </c>
      <c r="S50" s="39">
        <f t="shared" si="0"/>
        <v>100.00335322395739</v>
      </c>
    </row>
    <row r="51" spans="1:19" ht="69" customHeight="1" x14ac:dyDescent="0.35">
      <c r="A51" s="6"/>
      <c r="B51" s="15"/>
      <c r="C51" s="43"/>
      <c r="D51" s="43"/>
      <c r="E51" s="43"/>
      <c r="F51" s="14"/>
      <c r="G51" s="22" t="s">
        <v>161</v>
      </c>
      <c r="H51" s="88" t="s">
        <v>162</v>
      </c>
      <c r="I51" s="89"/>
      <c r="J51" s="89"/>
      <c r="K51" s="89"/>
      <c r="L51" s="89"/>
      <c r="M51" s="41"/>
      <c r="N51" s="42"/>
      <c r="O51" s="23">
        <f>O52</f>
        <v>20000</v>
      </c>
      <c r="P51" s="23">
        <f>P52</f>
        <v>20000</v>
      </c>
      <c r="Q51" s="13"/>
      <c r="R51" s="10"/>
      <c r="S51" s="39">
        <f t="shared" si="0"/>
        <v>100</v>
      </c>
    </row>
    <row r="52" spans="1:19" ht="49.5" customHeight="1" x14ac:dyDescent="0.35">
      <c r="A52" s="6"/>
      <c r="B52" s="15"/>
      <c r="C52" s="43"/>
      <c r="D52" s="43"/>
      <c r="E52" s="43"/>
      <c r="F52" s="14"/>
      <c r="G52" s="22" t="s">
        <v>159</v>
      </c>
      <c r="H52" s="88" t="s">
        <v>160</v>
      </c>
      <c r="I52" s="89"/>
      <c r="J52" s="89"/>
      <c r="K52" s="89"/>
      <c r="L52" s="89"/>
      <c r="M52" s="41"/>
      <c r="N52" s="42"/>
      <c r="O52" s="23">
        <v>20000</v>
      </c>
      <c r="P52" s="23">
        <v>20000</v>
      </c>
      <c r="Q52" s="13"/>
      <c r="R52" s="10"/>
      <c r="S52" s="39">
        <f t="shared" si="0"/>
        <v>100</v>
      </c>
    </row>
    <row r="53" spans="1:19" ht="84" customHeight="1" x14ac:dyDescent="0.35">
      <c r="A53" s="6"/>
      <c r="B53" s="15"/>
      <c r="C53" s="65"/>
      <c r="D53" s="65"/>
      <c r="E53" s="65"/>
      <c r="F53" s="14"/>
      <c r="G53" s="22" t="s">
        <v>191</v>
      </c>
      <c r="H53" s="88" t="s">
        <v>190</v>
      </c>
      <c r="I53" s="89"/>
      <c r="J53" s="89"/>
      <c r="K53" s="89"/>
      <c r="L53" s="89"/>
      <c r="M53" s="61"/>
      <c r="N53" s="62"/>
      <c r="O53" s="23">
        <f>O54</f>
        <v>0</v>
      </c>
      <c r="P53" s="23">
        <f>P54</f>
        <v>-1.06</v>
      </c>
      <c r="Q53" s="13"/>
      <c r="R53" s="10"/>
      <c r="S53" s="39">
        <v>0</v>
      </c>
    </row>
    <row r="54" spans="1:19" ht="24" customHeight="1" x14ac:dyDescent="0.35">
      <c r="A54" s="6"/>
      <c r="B54" s="15"/>
      <c r="C54" s="70"/>
      <c r="D54" s="70"/>
      <c r="E54" s="70"/>
      <c r="F54" s="14"/>
      <c r="G54" s="22" t="s">
        <v>277</v>
      </c>
      <c r="H54" s="88" t="s">
        <v>274</v>
      </c>
      <c r="I54" s="89"/>
      <c r="J54" s="89"/>
      <c r="K54" s="89"/>
      <c r="L54" s="89"/>
      <c r="M54" s="68"/>
      <c r="N54" s="69"/>
      <c r="O54" s="23">
        <f>O55</f>
        <v>0</v>
      </c>
      <c r="P54" s="66">
        <f>P55</f>
        <v>-1.06</v>
      </c>
      <c r="Q54" s="13"/>
      <c r="R54" s="10"/>
      <c r="S54" s="39">
        <v>0</v>
      </c>
    </row>
    <row r="55" spans="1:19" ht="52.5" customHeight="1" x14ac:dyDescent="0.35">
      <c r="A55" s="6"/>
      <c r="B55" s="15"/>
      <c r="C55" s="65"/>
      <c r="D55" s="65"/>
      <c r="E55" s="65"/>
      <c r="F55" s="14"/>
      <c r="G55" s="22" t="s">
        <v>276</v>
      </c>
      <c r="H55" s="88" t="s">
        <v>273</v>
      </c>
      <c r="I55" s="89"/>
      <c r="J55" s="89"/>
      <c r="K55" s="89"/>
      <c r="L55" s="89"/>
      <c r="M55" s="61"/>
      <c r="N55" s="62"/>
      <c r="O55" s="23">
        <f t="shared" ref="O55:P55" si="1">O56</f>
        <v>0</v>
      </c>
      <c r="P55" s="66">
        <f t="shared" si="1"/>
        <v>-1.06</v>
      </c>
      <c r="Q55" s="13"/>
      <c r="R55" s="10"/>
      <c r="S55" s="39">
        <v>0</v>
      </c>
    </row>
    <row r="56" spans="1:19" ht="66" customHeight="1" x14ac:dyDescent="0.35">
      <c r="A56" s="6"/>
      <c r="B56" s="15"/>
      <c r="C56" s="65"/>
      <c r="D56" s="65"/>
      <c r="E56" s="65"/>
      <c r="F56" s="14"/>
      <c r="G56" s="22" t="s">
        <v>275</v>
      </c>
      <c r="H56" s="88" t="s">
        <v>272</v>
      </c>
      <c r="I56" s="89"/>
      <c r="J56" s="89"/>
      <c r="K56" s="89"/>
      <c r="L56" s="89"/>
      <c r="M56" s="61"/>
      <c r="N56" s="62"/>
      <c r="O56" s="23">
        <v>0</v>
      </c>
      <c r="P56" s="66">
        <v>-1.06</v>
      </c>
      <c r="Q56" s="13"/>
      <c r="R56" s="10"/>
      <c r="S56" s="39">
        <v>0</v>
      </c>
    </row>
    <row r="57" spans="1:19" ht="110.25" customHeight="1" x14ac:dyDescent="0.35">
      <c r="A57" s="6"/>
      <c r="B57" s="15"/>
      <c r="C57" s="115" t="s">
        <v>36</v>
      </c>
      <c r="D57" s="115"/>
      <c r="E57" s="115"/>
      <c r="F57" s="14" t="s">
        <v>35</v>
      </c>
      <c r="G57" s="22" t="s">
        <v>34</v>
      </c>
      <c r="H57" s="88" t="s">
        <v>131</v>
      </c>
      <c r="I57" s="89"/>
      <c r="J57" s="89"/>
      <c r="K57" s="89"/>
      <c r="L57" s="89"/>
      <c r="M57" s="89"/>
      <c r="N57" s="90"/>
      <c r="O57" s="23">
        <f>O58+O66</f>
        <v>8483630.1100000013</v>
      </c>
      <c r="P57" s="23">
        <f>P58+P66</f>
        <v>8490600.0700000003</v>
      </c>
      <c r="Q57" s="13">
        <v>0</v>
      </c>
      <c r="R57" s="10" t="s">
        <v>1</v>
      </c>
      <c r="S57" s="39">
        <f t="shared" si="0"/>
        <v>100.08215775451812</v>
      </c>
    </row>
    <row r="58" spans="1:19" ht="192.75" customHeight="1" x14ac:dyDescent="0.35">
      <c r="A58" s="6"/>
      <c r="B58" s="15"/>
      <c r="C58" s="17"/>
      <c r="D58" s="17"/>
      <c r="E58" s="17"/>
      <c r="F58" s="14"/>
      <c r="G58" s="22" t="s">
        <v>68</v>
      </c>
      <c r="H58" s="94" t="s">
        <v>132</v>
      </c>
      <c r="I58" s="95"/>
      <c r="J58" s="95"/>
      <c r="K58" s="95"/>
      <c r="L58" s="95"/>
      <c r="M58" s="95"/>
      <c r="N58" s="96"/>
      <c r="O58" s="23">
        <f>O59+O64+O62</f>
        <v>8178859.9000000004</v>
      </c>
      <c r="P58" s="23">
        <f>P59+P64+P62</f>
        <v>8183052.8200000003</v>
      </c>
      <c r="Q58" s="13"/>
      <c r="R58" s="10"/>
      <c r="S58" s="39">
        <f t="shared" si="0"/>
        <v>100.05126533589358</v>
      </c>
    </row>
    <row r="59" spans="1:19" ht="135.75" customHeight="1" x14ac:dyDescent="0.35">
      <c r="A59" s="6"/>
      <c r="B59" s="12"/>
      <c r="C59" s="12"/>
      <c r="D59" s="12"/>
      <c r="E59" s="12" t="s">
        <v>33</v>
      </c>
      <c r="F59" s="15" t="s">
        <v>31</v>
      </c>
      <c r="G59" s="22" t="s">
        <v>32</v>
      </c>
      <c r="H59" s="88" t="s">
        <v>133</v>
      </c>
      <c r="I59" s="89"/>
      <c r="J59" s="89"/>
      <c r="K59" s="89"/>
      <c r="L59" s="89"/>
      <c r="M59" s="89"/>
      <c r="N59" s="90"/>
      <c r="O59" s="23">
        <f>O61+O60</f>
        <v>7454440.1500000004</v>
      </c>
      <c r="P59" s="23">
        <f>P61+P60</f>
        <v>7458633.0700000003</v>
      </c>
      <c r="Q59" s="13">
        <v>13</v>
      </c>
      <c r="R59" s="10" t="s">
        <v>1</v>
      </c>
      <c r="S59" s="39">
        <f t="shared" si="0"/>
        <v>100.05624728236633</v>
      </c>
    </row>
    <row r="60" spans="1:19" ht="188.25" customHeight="1" x14ac:dyDescent="0.35">
      <c r="A60" s="6"/>
      <c r="B60" s="47"/>
      <c r="C60" s="47"/>
      <c r="D60" s="47"/>
      <c r="E60" s="47"/>
      <c r="F60" s="15"/>
      <c r="G60" s="22" t="s">
        <v>165</v>
      </c>
      <c r="H60" s="88" t="s">
        <v>166</v>
      </c>
      <c r="I60" s="89"/>
      <c r="J60" s="89"/>
      <c r="K60" s="89"/>
      <c r="L60" s="89"/>
      <c r="M60" s="45"/>
      <c r="N60" s="46"/>
      <c r="O60" s="23">
        <v>7106255.6299999999</v>
      </c>
      <c r="P60" s="23">
        <v>7110144.1600000001</v>
      </c>
      <c r="Q60" s="13"/>
      <c r="R60" s="10"/>
      <c r="S60" s="39">
        <f t="shared" si="0"/>
        <v>100.05471981592646</v>
      </c>
    </row>
    <row r="61" spans="1:19" ht="165" customHeight="1" x14ac:dyDescent="0.35">
      <c r="A61" s="6"/>
      <c r="B61" s="18"/>
      <c r="C61" s="18"/>
      <c r="D61" s="18"/>
      <c r="E61" s="18"/>
      <c r="F61" s="15"/>
      <c r="G61" s="24" t="s">
        <v>74</v>
      </c>
      <c r="H61" s="94" t="s">
        <v>134</v>
      </c>
      <c r="I61" s="95"/>
      <c r="J61" s="95"/>
      <c r="K61" s="95"/>
      <c r="L61" s="95"/>
      <c r="M61" s="95"/>
      <c r="N61" s="96"/>
      <c r="O61" s="23">
        <v>348184.52</v>
      </c>
      <c r="P61" s="23">
        <v>348488.91</v>
      </c>
      <c r="Q61" s="13"/>
      <c r="R61" s="10"/>
      <c r="S61" s="39">
        <f t="shared" si="0"/>
        <v>100.08742203702793</v>
      </c>
    </row>
    <row r="62" spans="1:19" ht="159.75" customHeight="1" x14ac:dyDescent="0.35">
      <c r="A62" s="6"/>
      <c r="B62" s="26"/>
      <c r="C62" s="26"/>
      <c r="D62" s="26"/>
      <c r="E62" s="26"/>
      <c r="F62" s="15"/>
      <c r="G62" s="22" t="s">
        <v>76</v>
      </c>
      <c r="H62" s="94" t="s">
        <v>135</v>
      </c>
      <c r="I62" s="95"/>
      <c r="J62" s="95"/>
      <c r="K62" s="95"/>
      <c r="L62" s="95"/>
      <c r="M62" s="95"/>
      <c r="N62" s="96"/>
      <c r="O62" s="23">
        <f>O63</f>
        <v>299922.75</v>
      </c>
      <c r="P62" s="23">
        <f>P63</f>
        <v>299922.75</v>
      </c>
      <c r="Q62" s="13"/>
      <c r="R62" s="10"/>
      <c r="S62" s="39">
        <f t="shared" si="0"/>
        <v>100</v>
      </c>
    </row>
    <row r="63" spans="1:19" ht="145.5" customHeight="1" x14ac:dyDescent="0.35">
      <c r="A63" s="6"/>
      <c r="B63" s="26"/>
      <c r="C63" s="26"/>
      <c r="D63" s="26"/>
      <c r="E63" s="26"/>
      <c r="F63" s="15"/>
      <c r="G63" s="22" t="s">
        <v>75</v>
      </c>
      <c r="H63" s="94" t="s">
        <v>136</v>
      </c>
      <c r="I63" s="95"/>
      <c r="J63" s="95"/>
      <c r="K63" s="95"/>
      <c r="L63" s="95"/>
      <c r="M63" s="95"/>
      <c r="N63" s="96"/>
      <c r="O63" s="23">
        <v>299922.75</v>
      </c>
      <c r="P63" s="23">
        <v>299922.75</v>
      </c>
      <c r="Q63" s="13"/>
      <c r="R63" s="10"/>
      <c r="S63" s="39">
        <f t="shared" si="0"/>
        <v>100</v>
      </c>
    </row>
    <row r="64" spans="1:19" ht="159.75" customHeight="1" x14ac:dyDescent="0.35">
      <c r="A64" s="6"/>
      <c r="B64" s="12"/>
      <c r="C64" s="12"/>
      <c r="D64" s="12"/>
      <c r="E64" s="12" t="s">
        <v>30</v>
      </c>
      <c r="F64" s="15" t="s">
        <v>28</v>
      </c>
      <c r="G64" s="22" t="s">
        <v>29</v>
      </c>
      <c r="H64" s="88" t="s">
        <v>137</v>
      </c>
      <c r="I64" s="89"/>
      <c r="J64" s="89"/>
      <c r="K64" s="89"/>
      <c r="L64" s="89"/>
      <c r="M64" s="89"/>
      <c r="N64" s="90"/>
      <c r="O64" s="23">
        <f>O65</f>
        <v>424497</v>
      </c>
      <c r="P64" s="23">
        <f>P65</f>
        <v>424497</v>
      </c>
      <c r="Q64" s="13">
        <v>35</v>
      </c>
      <c r="R64" s="10" t="s">
        <v>1</v>
      </c>
      <c r="S64" s="39">
        <f t="shared" si="0"/>
        <v>100</v>
      </c>
    </row>
    <row r="65" spans="1:19" ht="146.25" customHeight="1" x14ac:dyDescent="0.35">
      <c r="A65" s="6"/>
      <c r="B65" s="12"/>
      <c r="C65" s="12"/>
      <c r="D65" s="12"/>
      <c r="E65" s="12"/>
      <c r="F65" s="12" t="s">
        <v>28</v>
      </c>
      <c r="G65" s="24" t="s">
        <v>27</v>
      </c>
      <c r="H65" s="88" t="s">
        <v>138</v>
      </c>
      <c r="I65" s="89"/>
      <c r="J65" s="89"/>
      <c r="K65" s="89"/>
      <c r="L65" s="89"/>
      <c r="M65" s="89"/>
      <c r="N65" s="90"/>
      <c r="O65" s="23">
        <v>424497</v>
      </c>
      <c r="P65" s="23">
        <v>424497</v>
      </c>
      <c r="Q65" s="11">
        <v>35</v>
      </c>
      <c r="R65" s="10" t="s">
        <v>1</v>
      </c>
      <c r="S65" s="39">
        <f t="shared" si="0"/>
        <v>100</v>
      </c>
    </row>
    <row r="66" spans="1:19" ht="162.6" customHeight="1" x14ac:dyDescent="0.35">
      <c r="A66" s="6"/>
      <c r="B66" s="15"/>
      <c r="C66" s="27"/>
      <c r="D66" s="27"/>
      <c r="E66" s="27"/>
      <c r="F66" s="14"/>
      <c r="G66" s="22" t="s">
        <v>79</v>
      </c>
      <c r="H66" s="94" t="s">
        <v>139</v>
      </c>
      <c r="I66" s="95"/>
      <c r="J66" s="95"/>
      <c r="K66" s="95"/>
      <c r="L66" s="95"/>
      <c r="M66" s="95"/>
      <c r="N66" s="96"/>
      <c r="O66" s="23">
        <f>O67+O69</f>
        <v>304770.21000000002</v>
      </c>
      <c r="P66" s="23">
        <f>P67+P69</f>
        <v>307547.25</v>
      </c>
      <c r="Q66" s="13"/>
      <c r="R66" s="10"/>
      <c r="S66" s="39">
        <f t="shared" si="0"/>
        <v>100.91119141861009</v>
      </c>
    </row>
    <row r="67" spans="1:19" ht="177" customHeight="1" x14ac:dyDescent="0.35">
      <c r="A67" s="6"/>
      <c r="B67" s="15"/>
      <c r="C67" s="27"/>
      <c r="D67" s="27"/>
      <c r="E67" s="27"/>
      <c r="F67" s="14"/>
      <c r="G67" s="22" t="s">
        <v>78</v>
      </c>
      <c r="H67" s="94" t="s">
        <v>140</v>
      </c>
      <c r="I67" s="95"/>
      <c r="J67" s="95"/>
      <c r="K67" s="95"/>
      <c r="L67" s="95"/>
      <c r="M67" s="95"/>
      <c r="N67" s="96"/>
      <c r="O67" s="23">
        <f>O68</f>
        <v>207442.35</v>
      </c>
      <c r="P67" s="23">
        <f>P68</f>
        <v>210219.39</v>
      </c>
      <c r="Q67" s="13"/>
      <c r="R67" s="10"/>
      <c r="S67" s="39">
        <f t="shared" si="0"/>
        <v>101.33870446415597</v>
      </c>
    </row>
    <row r="68" spans="1:19" ht="162" customHeight="1" x14ac:dyDescent="0.35">
      <c r="A68" s="6"/>
      <c r="B68" s="15"/>
      <c r="C68" s="27"/>
      <c r="D68" s="27"/>
      <c r="E68" s="27"/>
      <c r="F68" s="14"/>
      <c r="G68" s="22" t="s">
        <v>77</v>
      </c>
      <c r="H68" s="94" t="s">
        <v>141</v>
      </c>
      <c r="I68" s="95"/>
      <c r="J68" s="95"/>
      <c r="K68" s="95"/>
      <c r="L68" s="95"/>
      <c r="M68" s="95"/>
      <c r="N68" s="96"/>
      <c r="O68" s="23">
        <v>207442.35</v>
      </c>
      <c r="P68" s="23">
        <v>210219.39</v>
      </c>
      <c r="Q68" s="13"/>
      <c r="R68" s="10"/>
      <c r="S68" s="39">
        <f t="shared" si="0"/>
        <v>101.33870446415597</v>
      </c>
    </row>
    <row r="69" spans="1:19" ht="206.4" customHeight="1" x14ac:dyDescent="0.35">
      <c r="A69" s="6"/>
      <c r="B69" s="15"/>
      <c r="C69" s="82"/>
      <c r="D69" s="82"/>
      <c r="E69" s="82"/>
      <c r="F69" s="14"/>
      <c r="G69" s="22" t="s">
        <v>321</v>
      </c>
      <c r="H69" s="94" t="s">
        <v>319</v>
      </c>
      <c r="I69" s="95"/>
      <c r="J69" s="95"/>
      <c r="K69" s="95"/>
      <c r="L69" s="95"/>
      <c r="M69" s="78"/>
      <c r="N69" s="79"/>
      <c r="O69" s="23">
        <f>O70</f>
        <v>97327.86</v>
      </c>
      <c r="P69" s="23">
        <f>P70</f>
        <v>97327.86</v>
      </c>
      <c r="Q69" s="13"/>
      <c r="R69" s="10"/>
      <c r="S69" s="39">
        <f t="shared" si="0"/>
        <v>100</v>
      </c>
    </row>
    <row r="70" spans="1:19" ht="207.6" customHeight="1" x14ac:dyDescent="0.35">
      <c r="A70" s="6"/>
      <c r="B70" s="15"/>
      <c r="C70" s="82"/>
      <c r="D70" s="82"/>
      <c r="E70" s="82"/>
      <c r="F70" s="14"/>
      <c r="G70" s="22" t="s">
        <v>320</v>
      </c>
      <c r="H70" s="94" t="s">
        <v>318</v>
      </c>
      <c r="I70" s="95"/>
      <c r="J70" s="95"/>
      <c r="K70" s="95"/>
      <c r="L70" s="95"/>
      <c r="M70" s="78"/>
      <c r="N70" s="79"/>
      <c r="O70" s="23">
        <v>97327.86</v>
      </c>
      <c r="P70" s="23">
        <v>97327.86</v>
      </c>
      <c r="Q70" s="13"/>
      <c r="R70" s="10"/>
      <c r="S70" s="39">
        <f t="shared" si="0"/>
        <v>100</v>
      </c>
    </row>
    <row r="71" spans="1:19" ht="42.75" customHeight="1" x14ac:dyDescent="0.35">
      <c r="A71" s="6"/>
      <c r="B71" s="15"/>
      <c r="C71" s="115" t="s">
        <v>26</v>
      </c>
      <c r="D71" s="115"/>
      <c r="E71" s="115"/>
      <c r="F71" s="14" t="s">
        <v>22</v>
      </c>
      <c r="G71" s="22" t="s">
        <v>25</v>
      </c>
      <c r="H71" s="88" t="s">
        <v>142</v>
      </c>
      <c r="I71" s="89"/>
      <c r="J71" s="89"/>
      <c r="K71" s="89"/>
      <c r="L71" s="89"/>
      <c r="M71" s="89"/>
      <c r="N71" s="90"/>
      <c r="O71" s="23">
        <f>O72</f>
        <v>1404059.7</v>
      </c>
      <c r="P71" s="23">
        <f>P72</f>
        <v>1404059.7</v>
      </c>
      <c r="Q71" s="13">
        <v>0</v>
      </c>
      <c r="R71" s="10" t="s">
        <v>1</v>
      </c>
      <c r="S71" s="39">
        <f t="shared" si="0"/>
        <v>100</v>
      </c>
    </row>
    <row r="72" spans="1:19" ht="40.5" customHeight="1" x14ac:dyDescent="0.35">
      <c r="A72" s="6"/>
      <c r="B72" s="15"/>
      <c r="C72" s="17"/>
      <c r="D72" s="17"/>
      <c r="E72" s="17"/>
      <c r="F72" s="14"/>
      <c r="G72" s="22" t="s">
        <v>67</v>
      </c>
      <c r="H72" s="94" t="s">
        <v>143</v>
      </c>
      <c r="I72" s="95"/>
      <c r="J72" s="95"/>
      <c r="K72" s="95"/>
      <c r="L72" s="95"/>
      <c r="M72" s="95"/>
      <c r="N72" s="96"/>
      <c r="O72" s="23">
        <f>O73+O74</f>
        <v>1404059.7</v>
      </c>
      <c r="P72" s="23">
        <f>P73+P74</f>
        <v>1404059.7</v>
      </c>
      <c r="Q72" s="13"/>
      <c r="R72" s="10"/>
      <c r="S72" s="39">
        <f t="shared" si="0"/>
        <v>100</v>
      </c>
    </row>
    <row r="73" spans="1:19" ht="60" customHeight="1" x14ac:dyDescent="0.35">
      <c r="A73" s="6"/>
      <c r="B73" s="12"/>
      <c r="C73" s="12"/>
      <c r="D73" s="12"/>
      <c r="E73" s="12"/>
      <c r="F73" s="12" t="s">
        <v>24</v>
      </c>
      <c r="G73" s="24" t="s">
        <v>23</v>
      </c>
      <c r="H73" s="88" t="s">
        <v>144</v>
      </c>
      <c r="I73" s="89"/>
      <c r="J73" s="89"/>
      <c r="K73" s="89"/>
      <c r="L73" s="89"/>
      <c r="M73" s="89"/>
      <c r="N73" s="90"/>
      <c r="O73" s="23">
        <v>214976.42</v>
      </c>
      <c r="P73" s="23">
        <v>214976.42</v>
      </c>
      <c r="Q73" s="11">
        <v>10</v>
      </c>
      <c r="R73" s="10" t="s">
        <v>1</v>
      </c>
      <c r="S73" s="39">
        <f t="shared" si="0"/>
        <v>100</v>
      </c>
    </row>
    <row r="74" spans="1:19" ht="36.75" customHeight="1" x14ac:dyDescent="0.35">
      <c r="A74" s="6"/>
      <c r="B74" s="12"/>
      <c r="C74" s="12"/>
      <c r="D74" s="12"/>
      <c r="E74" s="12"/>
      <c r="F74" s="12" t="s">
        <v>22</v>
      </c>
      <c r="G74" s="24" t="s">
        <v>21</v>
      </c>
      <c r="H74" s="88" t="s">
        <v>145</v>
      </c>
      <c r="I74" s="89"/>
      <c r="J74" s="89"/>
      <c r="K74" s="89"/>
      <c r="L74" s="89"/>
      <c r="M74" s="89"/>
      <c r="N74" s="90"/>
      <c r="O74" s="23">
        <f>O75</f>
        <v>1189083.28</v>
      </c>
      <c r="P74" s="23">
        <f>P75</f>
        <v>1189083.28</v>
      </c>
      <c r="Q74" s="11">
        <v>40</v>
      </c>
      <c r="R74" s="10" t="s">
        <v>1</v>
      </c>
      <c r="S74" s="39">
        <f t="shared" si="0"/>
        <v>100</v>
      </c>
    </row>
    <row r="75" spans="1:19" ht="36.75" customHeight="1" x14ac:dyDescent="0.35">
      <c r="A75" s="6"/>
      <c r="B75" s="15"/>
      <c r="C75" s="73"/>
      <c r="D75" s="73"/>
      <c r="E75" s="73"/>
      <c r="F75" s="14"/>
      <c r="G75" s="22" t="s">
        <v>290</v>
      </c>
      <c r="H75" s="88" t="s">
        <v>289</v>
      </c>
      <c r="I75" s="89"/>
      <c r="J75" s="89"/>
      <c r="K75" s="89"/>
      <c r="L75" s="89"/>
      <c r="M75" s="71"/>
      <c r="N75" s="72"/>
      <c r="O75" s="23">
        <v>1189083.28</v>
      </c>
      <c r="P75" s="23">
        <v>1189083.28</v>
      </c>
      <c r="Q75" s="13"/>
      <c r="R75" s="10"/>
      <c r="S75" s="39">
        <f t="shared" si="0"/>
        <v>100</v>
      </c>
    </row>
    <row r="76" spans="1:19" ht="68.25" customHeight="1" x14ac:dyDescent="0.35">
      <c r="A76" s="6"/>
      <c r="B76" s="15"/>
      <c r="C76" s="115" t="s">
        <v>20</v>
      </c>
      <c r="D76" s="115"/>
      <c r="E76" s="115"/>
      <c r="F76" s="14" t="s">
        <v>19</v>
      </c>
      <c r="G76" s="22" t="s">
        <v>287</v>
      </c>
      <c r="H76" s="88" t="s">
        <v>146</v>
      </c>
      <c r="I76" s="89"/>
      <c r="J76" s="89"/>
      <c r="K76" s="89"/>
      <c r="L76" s="89"/>
      <c r="M76" s="89"/>
      <c r="N76" s="90"/>
      <c r="O76" s="23">
        <f>O77+O80</f>
        <v>1287091.28</v>
      </c>
      <c r="P76" s="23">
        <f>P77+P80</f>
        <v>1289891.28</v>
      </c>
      <c r="Q76" s="13">
        <v>995</v>
      </c>
      <c r="R76" s="10" t="s">
        <v>1</v>
      </c>
      <c r="S76" s="39">
        <f t="shared" si="0"/>
        <v>100.2175447882764</v>
      </c>
    </row>
    <row r="77" spans="1:19" ht="35.25" customHeight="1" x14ac:dyDescent="0.35">
      <c r="A77" s="6"/>
      <c r="B77" s="15"/>
      <c r="C77" s="52"/>
      <c r="D77" s="52"/>
      <c r="E77" s="52"/>
      <c r="F77" s="14"/>
      <c r="G77" s="22" t="s">
        <v>170</v>
      </c>
      <c r="H77" s="88" t="s">
        <v>171</v>
      </c>
      <c r="I77" s="89"/>
      <c r="J77" s="89"/>
      <c r="K77" s="89"/>
      <c r="L77" s="89"/>
      <c r="M77" s="50"/>
      <c r="N77" s="51"/>
      <c r="O77" s="23">
        <f>O78</f>
        <v>1260262</v>
      </c>
      <c r="P77" s="23">
        <f>P78</f>
        <v>1263062</v>
      </c>
      <c r="Q77" s="13"/>
      <c r="R77" s="10"/>
      <c r="S77" s="39">
        <f t="shared" si="0"/>
        <v>100.2221760237157</v>
      </c>
    </row>
    <row r="78" spans="1:19" ht="36.75" customHeight="1" x14ac:dyDescent="0.35">
      <c r="A78" s="6"/>
      <c r="B78" s="15"/>
      <c r="C78" s="17"/>
      <c r="D78" s="17"/>
      <c r="E78" s="17"/>
      <c r="F78" s="14"/>
      <c r="G78" s="22" t="s">
        <v>66</v>
      </c>
      <c r="H78" s="94" t="s">
        <v>147</v>
      </c>
      <c r="I78" s="95"/>
      <c r="J78" s="95"/>
      <c r="K78" s="95"/>
      <c r="L78" s="95"/>
      <c r="M78" s="95"/>
      <c r="N78" s="96"/>
      <c r="O78" s="23">
        <f>O79</f>
        <v>1260262</v>
      </c>
      <c r="P78" s="23">
        <f>P79</f>
        <v>1263062</v>
      </c>
      <c r="Q78" s="13"/>
      <c r="R78" s="10"/>
      <c r="S78" s="39">
        <f t="shared" si="0"/>
        <v>100.2221760237157</v>
      </c>
    </row>
    <row r="79" spans="1:19" ht="69" customHeight="1" x14ac:dyDescent="0.35">
      <c r="A79" s="6"/>
      <c r="B79" s="12"/>
      <c r="C79" s="12"/>
      <c r="D79" s="12"/>
      <c r="E79" s="12"/>
      <c r="F79" s="12" t="s">
        <v>18</v>
      </c>
      <c r="G79" s="24" t="s">
        <v>17</v>
      </c>
      <c r="H79" s="88" t="s">
        <v>148</v>
      </c>
      <c r="I79" s="89"/>
      <c r="J79" s="89"/>
      <c r="K79" s="89"/>
      <c r="L79" s="89"/>
      <c r="M79" s="89"/>
      <c r="N79" s="90"/>
      <c r="O79" s="23">
        <v>1260262</v>
      </c>
      <c r="P79" s="23">
        <v>1263062</v>
      </c>
      <c r="Q79" s="11">
        <v>995</v>
      </c>
      <c r="R79" s="10" t="s">
        <v>1</v>
      </c>
      <c r="S79" s="39">
        <f t="shared" si="0"/>
        <v>100.2221760237157</v>
      </c>
    </row>
    <row r="80" spans="1:19" ht="35.25" customHeight="1" x14ac:dyDescent="0.35">
      <c r="A80" s="6"/>
      <c r="B80" s="15"/>
      <c r="C80" s="32"/>
      <c r="D80" s="32"/>
      <c r="E80" s="32"/>
      <c r="F80" s="14"/>
      <c r="G80" s="22" t="s">
        <v>100</v>
      </c>
      <c r="H80" s="94" t="s">
        <v>149</v>
      </c>
      <c r="I80" s="95"/>
      <c r="J80" s="95"/>
      <c r="K80" s="95"/>
      <c r="L80" s="95"/>
      <c r="M80" s="95"/>
      <c r="N80" s="96"/>
      <c r="O80" s="23">
        <f>O81</f>
        <v>26829.279999999999</v>
      </c>
      <c r="P80" s="23">
        <f>P81</f>
        <v>26829.279999999999</v>
      </c>
      <c r="Q80" s="13"/>
      <c r="R80" s="10"/>
      <c r="S80" s="39">
        <f t="shared" si="0"/>
        <v>100</v>
      </c>
    </row>
    <row r="81" spans="1:19" ht="35.25" customHeight="1" x14ac:dyDescent="0.35">
      <c r="A81" s="6"/>
      <c r="B81" s="15"/>
      <c r="C81" s="32"/>
      <c r="D81" s="32"/>
      <c r="E81" s="32"/>
      <c r="F81" s="14"/>
      <c r="G81" s="22" t="s">
        <v>101</v>
      </c>
      <c r="H81" s="94" t="s">
        <v>150</v>
      </c>
      <c r="I81" s="95"/>
      <c r="J81" s="95"/>
      <c r="K81" s="95"/>
      <c r="L81" s="95"/>
      <c r="M81" s="95"/>
      <c r="N81" s="96"/>
      <c r="O81" s="23">
        <f>O82</f>
        <v>26829.279999999999</v>
      </c>
      <c r="P81" s="23">
        <f>P82</f>
        <v>26829.279999999999</v>
      </c>
      <c r="Q81" s="13"/>
      <c r="R81" s="10"/>
      <c r="S81" s="39">
        <f t="shared" si="0"/>
        <v>100</v>
      </c>
    </row>
    <row r="82" spans="1:19" ht="50.25" customHeight="1" x14ac:dyDescent="0.35">
      <c r="A82" s="6"/>
      <c r="B82" s="15"/>
      <c r="C82" s="32"/>
      <c r="D82" s="32"/>
      <c r="E82" s="32"/>
      <c r="F82" s="14"/>
      <c r="G82" s="22" t="s">
        <v>102</v>
      </c>
      <c r="H82" s="94" t="s">
        <v>151</v>
      </c>
      <c r="I82" s="95"/>
      <c r="J82" s="95"/>
      <c r="K82" s="95"/>
      <c r="L82" s="95"/>
      <c r="M82" s="95"/>
      <c r="N82" s="96"/>
      <c r="O82" s="23">
        <v>26829.279999999999</v>
      </c>
      <c r="P82" s="23">
        <v>26829.279999999999</v>
      </c>
      <c r="Q82" s="13"/>
      <c r="R82" s="10"/>
      <c r="S82" s="39">
        <f t="shared" si="0"/>
        <v>100</v>
      </c>
    </row>
    <row r="83" spans="1:19" ht="60.75" customHeight="1" x14ac:dyDescent="0.35">
      <c r="A83" s="6"/>
      <c r="B83" s="15"/>
      <c r="C83" s="115" t="s">
        <v>16</v>
      </c>
      <c r="D83" s="115"/>
      <c r="E83" s="115"/>
      <c r="F83" s="14" t="s">
        <v>15</v>
      </c>
      <c r="G83" s="22" t="s">
        <v>14</v>
      </c>
      <c r="H83" s="88" t="s">
        <v>152</v>
      </c>
      <c r="I83" s="89"/>
      <c r="J83" s="89"/>
      <c r="K83" s="89"/>
      <c r="L83" s="89"/>
      <c r="M83" s="89"/>
      <c r="N83" s="90"/>
      <c r="O83" s="23">
        <f>O84+O90</f>
        <v>4239148.6900000004</v>
      </c>
      <c r="P83" s="23">
        <f>P84+P90</f>
        <v>4239148.6900000004</v>
      </c>
      <c r="Q83" s="13">
        <v>0</v>
      </c>
      <c r="R83" s="10" t="s">
        <v>1</v>
      </c>
      <c r="S83" s="39">
        <f t="shared" si="0"/>
        <v>100</v>
      </c>
    </row>
    <row r="84" spans="1:19" ht="68.25" customHeight="1" x14ac:dyDescent="0.35">
      <c r="A84" s="6"/>
      <c r="B84" s="17"/>
      <c r="C84" s="17"/>
      <c r="D84" s="17"/>
      <c r="E84" s="17"/>
      <c r="F84" s="15"/>
      <c r="G84" s="22" t="s">
        <v>65</v>
      </c>
      <c r="H84" s="94" t="s">
        <v>153</v>
      </c>
      <c r="I84" s="95"/>
      <c r="J84" s="95"/>
      <c r="K84" s="95"/>
      <c r="L84" s="95"/>
      <c r="M84" s="95"/>
      <c r="N84" s="96"/>
      <c r="O84" s="23">
        <f>O85+O88</f>
        <v>4075748.6900000004</v>
      </c>
      <c r="P84" s="23">
        <f>P85+P88</f>
        <v>4075748.6900000004</v>
      </c>
      <c r="Q84" s="13"/>
      <c r="R84" s="10"/>
      <c r="S84" s="39">
        <f t="shared" si="0"/>
        <v>100</v>
      </c>
    </row>
    <row r="85" spans="1:19" ht="69.75" customHeight="1" x14ac:dyDescent="0.35">
      <c r="A85" s="6"/>
      <c r="B85" s="12"/>
      <c r="C85" s="12"/>
      <c r="D85" s="12"/>
      <c r="E85" s="12" t="s">
        <v>13</v>
      </c>
      <c r="F85" s="15" t="s">
        <v>11</v>
      </c>
      <c r="G85" s="22" t="s">
        <v>12</v>
      </c>
      <c r="H85" s="88" t="s">
        <v>154</v>
      </c>
      <c r="I85" s="89"/>
      <c r="J85" s="89"/>
      <c r="K85" s="89"/>
      <c r="L85" s="89"/>
      <c r="M85" s="89"/>
      <c r="N85" s="90"/>
      <c r="O85" s="23">
        <f>O87+O86</f>
        <v>4021576.7</v>
      </c>
      <c r="P85" s="23">
        <f>P87+P86</f>
        <v>4021576.7</v>
      </c>
      <c r="Q85" s="13">
        <v>13</v>
      </c>
      <c r="R85" s="10" t="s">
        <v>1</v>
      </c>
      <c r="S85" s="39">
        <f t="shared" si="0"/>
        <v>100</v>
      </c>
    </row>
    <row r="86" spans="1:19" ht="129" customHeight="1" x14ac:dyDescent="0.35">
      <c r="A86" s="6"/>
      <c r="B86" s="47"/>
      <c r="C86" s="47"/>
      <c r="D86" s="47"/>
      <c r="E86" s="47"/>
      <c r="F86" s="15"/>
      <c r="G86" s="22" t="s">
        <v>167</v>
      </c>
      <c r="H86" s="88" t="s">
        <v>168</v>
      </c>
      <c r="I86" s="89"/>
      <c r="J86" s="89"/>
      <c r="K86" s="89"/>
      <c r="L86" s="89"/>
      <c r="M86" s="45"/>
      <c r="N86" s="46"/>
      <c r="O86" s="23">
        <v>3885110.79</v>
      </c>
      <c r="P86" s="23">
        <v>3885110.79</v>
      </c>
      <c r="Q86" s="13"/>
      <c r="R86" s="10"/>
      <c r="S86" s="39">
        <f t="shared" si="0"/>
        <v>100</v>
      </c>
    </row>
    <row r="87" spans="1:19" ht="102" customHeight="1" x14ac:dyDescent="0.35">
      <c r="A87" s="6"/>
      <c r="B87" s="15"/>
      <c r="C87" s="18"/>
      <c r="D87" s="18"/>
      <c r="E87" s="18"/>
      <c r="F87" s="14"/>
      <c r="G87" s="24" t="s">
        <v>73</v>
      </c>
      <c r="H87" s="94" t="s">
        <v>155</v>
      </c>
      <c r="I87" s="95"/>
      <c r="J87" s="95"/>
      <c r="K87" s="95"/>
      <c r="L87" s="95"/>
      <c r="M87" s="95"/>
      <c r="N87" s="96"/>
      <c r="O87" s="23">
        <v>136465.91</v>
      </c>
      <c r="P87" s="23">
        <v>136465.91</v>
      </c>
      <c r="Q87" s="13"/>
      <c r="R87" s="10"/>
      <c r="S87" s="39">
        <f t="shared" si="0"/>
        <v>100</v>
      </c>
    </row>
    <row r="88" spans="1:19" ht="96" customHeight="1" x14ac:dyDescent="0.35">
      <c r="A88" s="6"/>
      <c r="B88" s="15"/>
      <c r="C88" s="82"/>
      <c r="D88" s="82"/>
      <c r="E88" s="82"/>
      <c r="F88" s="14"/>
      <c r="G88" s="22" t="s">
        <v>305</v>
      </c>
      <c r="H88" s="94" t="s">
        <v>304</v>
      </c>
      <c r="I88" s="95"/>
      <c r="J88" s="95"/>
      <c r="K88" s="95"/>
      <c r="L88" s="95"/>
      <c r="M88" s="78"/>
      <c r="N88" s="79"/>
      <c r="O88" s="23">
        <f>O89</f>
        <v>54171.99</v>
      </c>
      <c r="P88" s="23">
        <f>P89</f>
        <v>54171.99</v>
      </c>
      <c r="Q88" s="13"/>
      <c r="R88" s="10"/>
      <c r="S88" s="39">
        <f t="shared" si="0"/>
        <v>100</v>
      </c>
    </row>
    <row r="89" spans="1:19" ht="115.2" customHeight="1" x14ac:dyDescent="0.35">
      <c r="A89" s="6"/>
      <c r="B89" s="15"/>
      <c r="C89" s="82"/>
      <c r="D89" s="82"/>
      <c r="E89" s="82"/>
      <c r="F89" s="14"/>
      <c r="G89" s="22" t="s">
        <v>303</v>
      </c>
      <c r="H89" s="94" t="s">
        <v>302</v>
      </c>
      <c r="I89" s="95"/>
      <c r="J89" s="95"/>
      <c r="K89" s="95"/>
      <c r="L89" s="95"/>
      <c r="M89" s="78"/>
      <c r="N89" s="79"/>
      <c r="O89" s="23">
        <v>54171.99</v>
      </c>
      <c r="P89" s="23">
        <v>54171.99</v>
      </c>
      <c r="Q89" s="13"/>
      <c r="R89" s="10"/>
      <c r="S89" s="39">
        <f t="shared" si="0"/>
        <v>100</v>
      </c>
    </row>
    <row r="90" spans="1:19" ht="65.400000000000006" customHeight="1" x14ac:dyDescent="0.35">
      <c r="A90" s="6"/>
      <c r="B90" s="15"/>
      <c r="C90" s="82"/>
      <c r="D90" s="82"/>
      <c r="E90" s="82"/>
      <c r="F90" s="14"/>
      <c r="G90" s="22" t="s">
        <v>309</v>
      </c>
      <c r="H90" s="94" t="s">
        <v>307</v>
      </c>
      <c r="I90" s="95"/>
      <c r="J90" s="95"/>
      <c r="K90" s="95"/>
      <c r="L90" s="95"/>
      <c r="M90" s="78"/>
      <c r="N90" s="79"/>
      <c r="O90" s="23">
        <f>O91</f>
        <v>163400</v>
      </c>
      <c r="P90" s="23">
        <f>P91</f>
        <v>163400</v>
      </c>
      <c r="Q90" s="13"/>
      <c r="R90" s="10"/>
      <c r="S90" s="39">
        <f t="shared" si="0"/>
        <v>100</v>
      </c>
    </row>
    <row r="91" spans="1:19" ht="97.2" customHeight="1" x14ac:dyDescent="0.35">
      <c r="A91" s="6"/>
      <c r="B91" s="15"/>
      <c r="C91" s="82"/>
      <c r="D91" s="82"/>
      <c r="E91" s="82"/>
      <c r="F91" s="14"/>
      <c r="G91" s="22" t="s">
        <v>308</v>
      </c>
      <c r="H91" s="94" t="s">
        <v>306</v>
      </c>
      <c r="I91" s="95"/>
      <c r="J91" s="95"/>
      <c r="K91" s="95"/>
      <c r="L91" s="95"/>
      <c r="M91" s="78"/>
      <c r="N91" s="79"/>
      <c r="O91" s="23">
        <v>163400</v>
      </c>
      <c r="P91" s="23">
        <v>163400</v>
      </c>
      <c r="Q91" s="13"/>
      <c r="R91" s="10"/>
      <c r="S91" s="39">
        <f t="shared" si="0"/>
        <v>100</v>
      </c>
    </row>
    <row r="92" spans="1:19" ht="39.75" customHeight="1" x14ac:dyDescent="0.35">
      <c r="A92" s="6"/>
      <c r="B92" s="15"/>
      <c r="C92" s="115" t="s">
        <v>10</v>
      </c>
      <c r="D92" s="115"/>
      <c r="E92" s="115"/>
      <c r="F92" s="14" t="s">
        <v>2</v>
      </c>
      <c r="G92" s="22" t="s">
        <v>9</v>
      </c>
      <c r="H92" s="88" t="s">
        <v>156</v>
      </c>
      <c r="I92" s="89"/>
      <c r="J92" s="89"/>
      <c r="K92" s="89"/>
      <c r="L92" s="89"/>
      <c r="M92" s="89"/>
      <c r="N92" s="90"/>
      <c r="O92" s="23">
        <f>O122+O119+O93+O114+O116</f>
        <v>1265857.3599999999</v>
      </c>
      <c r="P92" s="23">
        <f t="shared" ref="P92:R92" si="2">P122+P119+P93+P114+P116</f>
        <v>1215620.4199999997</v>
      </c>
      <c r="Q92" s="23">
        <f t="shared" si="2"/>
        <v>0</v>
      </c>
      <c r="R92" s="23">
        <f t="shared" si="2"/>
        <v>0</v>
      </c>
      <c r="S92" s="39">
        <f t="shared" si="0"/>
        <v>96.031390140197132</v>
      </c>
    </row>
    <row r="93" spans="1:19" ht="87" customHeight="1" x14ac:dyDescent="0.35">
      <c r="A93" s="6"/>
      <c r="B93" s="15"/>
      <c r="C93" s="67"/>
      <c r="D93" s="67"/>
      <c r="E93" s="67"/>
      <c r="F93" s="14"/>
      <c r="G93" s="22" t="s">
        <v>263</v>
      </c>
      <c r="H93" s="88" t="s">
        <v>262</v>
      </c>
      <c r="I93" s="89"/>
      <c r="J93" s="89"/>
      <c r="K93" s="89"/>
      <c r="L93" s="89"/>
      <c r="M93" s="89"/>
      <c r="N93" s="90"/>
      <c r="O93" s="23">
        <f>O94+O96+O98+O100+O104+O106+O108+O110+O112+O102</f>
        <v>1218757.3999999999</v>
      </c>
      <c r="P93" s="23">
        <f>P94+P96+P98+P100+P104+P106+P108+P110+P112+P102</f>
        <v>1224807.3999999999</v>
      </c>
      <c r="Q93" s="13"/>
      <c r="R93" s="10"/>
      <c r="S93" s="39">
        <f t="shared" si="0"/>
        <v>100.49640724232731</v>
      </c>
    </row>
    <row r="94" spans="1:19" ht="128.25" customHeight="1" x14ac:dyDescent="0.35">
      <c r="A94" s="6"/>
      <c r="B94" s="15"/>
      <c r="C94" s="67"/>
      <c r="D94" s="67"/>
      <c r="E94" s="67"/>
      <c r="F94" s="14"/>
      <c r="G94" s="22" t="s">
        <v>261</v>
      </c>
      <c r="H94" s="88" t="s">
        <v>260</v>
      </c>
      <c r="I94" s="89"/>
      <c r="J94" s="89"/>
      <c r="K94" s="89"/>
      <c r="L94" s="89"/>
      <c r="M94" s="89"/>
      <c r="N94" s="90"/>
      <c r="O94" s="23">
        <f>O95</f>
        <v>51150</v>
      </c>
      <c r="P94" s="23">
        <f>P95</f>
        <v>54150</v>
      </c>
      <c r="Q94" s="13"/>
      <c r="R94" s="10"/>
      <c r="S94" s="39">
        <f t="shared" si="0"/>
        <v>105.86510263929618</v>
      </c>
    </row>
    <row r="95" spans="1:19" ht="178.5" customHeight="1" x14ac:dyDescent="0.35">
      <c r="A95" s="6"/>
      <c r="B95" s="15"/>
      <c r="C95" s="67"/>
      <c r="D95" s="67"/>
      <c r="E95" s="67"/>
      <c r="F95" s="14"/>
      <c r="G95" s="22" t="s">
        <v>259</v>
      </c>
      <c r="H95" s="88" t="s">
        <v>258</v>
      </c>
      <c r="I95" s="89"/>
      <c r="J95" s="89"/>
      <c r="K95" s="89"/>
      <c r="L95" s="89"/>
      <c r="M95" s="89"/>
      <c r="N95" s="90"/>
      <c r="O95" s="23">
        <v>51150</v>
      </c>
      <c r="P95" s="23">
        <v>54150</v>
      </c>
      <c r="Q95" s="13"/>
      <c r="R95" s="10"/>
      <c r="S95" s="39">
        <f t="shared" si="0"/>
        <v>105.86510263929618</v>
      </c>
    </row>
    <row r="96" spans="1:19" ht="174" customHeight="1" x14ac:dyDescent="0.35">
      <c r="A96" s="6"/>
      <c r="B96" s="15"/>
      <c r="C96" s="67"/>
      <c r="D96" s="67"/>
      <c r="E96" s="67"/>
      <c r="F96" s="14"/>
      <c r="G96" s="22" t="s">
        <v>257</v>
      </c>
      <c r="H96" s="88" t="s">
        <v>256</v>
      </c>
      <c r="I96" s="89"/>
      <c r="J96" s="89"/>
      <c r="K96" s="89"/>
      <c r="L96" s="89"/>
      <c r="M96" s="89"/>
      <c r="N96" s="90"/>
      <c r="O96" s="23">
        <f>O97</f>
        <v>138881.37</v>
      </c>
      <c r="P96" s="23">
        <f>P97</f>
        <v>139381.37</v>
      </c>
      <c r="Q96" s="13"/>
      <c r="R96" s="10"/>
      <c r="S96" s="39">
        <f t="shared" si="0"/>
        <v>100.36001949001512</v>
      </c>
    </row>
    <row r="97" spans="1:19" ht="238.5" customHeight="1" x14ac:dyDescent="0.35">
      <c r="A97" s="6"/>
      <c r="B97" s="15"/>
      <c r="C97" s="67"/>
      <c r="D97" s="67"/>
      <c r="E97" s="67"/>
      <c r="F97" s="14"/>
      <c r="G97" s="22" t="s">
        <v>255</v>
      </c>
      <c r="H97" s="88" t="s">
        <v>254</v>
      </c>
      <c r="I97" s="89"/>
      <c r="J97" s="89"/>
      <c r="K97" s="89"/>
      <c r="L97" s="89"/>
      <c r="M97" s="89"/>
      <c r="N97" s="90"/>
      <c r="O97" s="23">
        <v>138881.37</v>
      </c>
      <c r="P97" s="23">
        <v>139381.37</v>
      </c>
      <c r="Q97" s="13"/>
      <c r="R97" s="10"/>
      <c r="S97" s="39">
        <f t="shared" si="0"/>
        <v>100.36001949001512</v>
      </c>
    </row>
    <row r="98" spans="1:19" ht="131.25" customHeight="1" x14ac:dyDescent="0.35">
      <c r="A98" s="6"/>
      <c r="B98" s="15"/>
      <c r="C98" s="67"/>
      <c r="D98" s="67"/>
      <c r="E98" s="67"/>
      <c r="F98" s="14"/>
      <c r="G98" s="22" t="s">
        <v>253</v>
      </c>
      <c r="H98" s="88" t="s">
        <v>252</v>
      </c>
      <c r="I98" s="89"/>
      <c r="J98" s="89"/>
      <c r="K98" s="89"/>
      <c r="L98" s="89"/>
      <c r="M98" s="89"/>
      <c r="N98" s="90"/>
      <c r="O98" s="23">
        <f>O99</f>
        <v>60097.55</v>
      </c>
      <c r="P98" s="23">
        <f>P99</f>
        <v>60397.55</v>
      </c>
      <c r="Q98" s="13"/>
      <c r="R98" s="10"/>
      <c r="S98" s="39">
        <f t="shared" si="0"/>
        <v>100.49918840285503</v>
      </c>
    </row>
    <row r="99" spans="1:19" ht="195" customHeight="1" x14ac:dyDescent="0.35">
      <c r="A99" s="6"/>
      <c r="B99" s="15"/>
      <c r="C99" s="67"/>
      <c r="D99" s="67"/>
      <c r="E99" s="67"/>
      <c r="F99" s="14"/>
      <c r="G99" s="22" t="s">
        <v>251</v>
      </c>
      <c r="H99" s="88" t="s">
        <v>250</v>
      </c>
      <c r="I99" s="89"/>
      <c r="J99" s="89"/>
      <c r="K99" s="89"/>
      <c r="L99" s="89"/>
      <c r="M99" s="89"/>
      <c r="N99" s="90"/>
      <c r="O99" s="23">
        <v>60097.55</v>
      </c>
      <c r="P99" s="23">
        <v>60397.55</v>
      </c>
      <c r="Q99" s="13"/>
      <c r="R99" s="10"/>
      <c r="S99" s="39">
        <f t="shared" si="0"/>
        <v>100.49918840285503</v>
      </c>
    </row>
    <row r="100" spans="1:19" ht="145.5" customHeight="1" x14ac:dyDescent="0.35">
      <c r="A100" s="6"/>
      <c r="B100" s="15"/>
      <c r="C100" s="67"/>
      <c r="D100" s="67"/>
      <c r="E100" s="67"/>
      <c r="F100" s="14"/>
      <c r="G100" s="22" t="s">
        <v>249</v>
      </c>
      <c r="H100" s="88" t="s">
        <v>248</v>
      </c>
      <c r="I100" s="89"/>
      <c r="J100" s="89"/>
      <c r="K100" s="89"/>
      <c r="L100" s="89"/>
      <c r="M100" s="89"/>
      <c r="N100" s="90"/>
      <c r="O100" s="23">
        <f>O101</f>
        <v>44000</v>
      </c>
      <c r="P100" s="23">
        <f>P101</f>
        <v>46250</v>
      </c>
      <c r="Q100" s="13"/>
      <c r="R100" s="10"/>
      <c r="S100" s="39">
        <f t="shared" si="0"/>
        <v>105.11363636363636</v>
      </c>
    </row>
    <row r="101" spans="1:19" ht="191.25" customHeight="1" x14ac:dyDescent="0.35">
      <c r="A101" s="6"/>
      <c r="B101" s="15"/>
      <c r="C101" s="67"/>
      <c r="D101" s="67"/>
      <c r="E101" s="67"/>
      <c r="F101" s="14"/>
      <c r="G101" s="22" t="s">
        <v>247</v>
      </c>
      <c r="H101" s="88" t="s">
        <v>246</v>
      </c>
      <c r="I101" s="89"/>
      <c r="J101" s="89"/>
      <c r="K101" s="89"/>
      <c r="L101" s="89"/>
      <c r="M101" s="89"/>
      <c r="N101" s="90"/>
      <c r="O101" s="23">
        <v>44000</v>
      </c>
      <c r="P101" s="23">
        <v>46250</v>
      </c>
      <c r="Q101" s="13"/>
      <c r="R101" s="10"/>
      <c r="S101" s="39">
        <f t="shared" si="0"/>
        <v>105.11363636363636</v>
      </c>
    </row>
    <row r="102" spans="1:19" ht="127.2" customHeight="1" x14ac:dyDescent="0.35">
      <c r="A102" s="6"/>
      <c r="B102" s="15"/>
      <c r="C102" s="82"/>
      <c r="D102" s="82"/>
      <c r="E102" s="82"/>
      <c r="F102" s="14"/>
      <c r="G102" s="22" t="s">
        <v>313</v>
      </c>
      <c r="H102" s="88" t="s">
        <v>311</v>
      </c>
      <c r="I102" s="89"/>
      <c r="J102" s="89"/>
      <c r="K102" s="89"/>
      <c r="L102" s="89"/>
      <c r="M102" s="80"/>
      <c r="N102" s="81"/>
      <c r="O102" s="23">
        <f>O103</f>
        <v>12000</v>
      </c>
      <c r="P102" s="23">
        <f>P103</f>
        <v>12000</v>
      </c>
      <c r="Q102" s="13"/>
      <c r="R102" s="10"/>
      <c r="S102" s="39">
        <f t="shared" si="0"/>
        <v>100</v>
      </c>
    </row>
    <row r="103" spans="1:19" ht="180" customHeight="1" x14ac:dyDescent="0.35">
      <c r="A103" s="6"/>
      <c r="B103" s="15"/>
      <c r="C103" s="82"/>
      <c r="D103" s="82"/>
      <c r="E103" s="82"/>
      <c r="F103" s="14"/>
      <c r="G103" s="22" t="s">
        <v>312</v>
      </c>
      <c r="H103" s="88" t="s">
        <v>310</v>
      </c>
      <c r="I103" s="89"/>
      <c r="J103" s="89"/>
      <c r="K103" s="89"/>
      <c r="L103" s="89"/>
      <c r="M103" s="80"/>
      <c r="N103" s="81"/>
      <c r="O103" s="23">
        <v>12000</v>
      </c>
      <c r="P103" s="23">
        <v>12000</v>
      </c>
      <c r="Q103" s="13"/>
      <c r="R103" s="10"/>
      <c r="S103" s="39">
        <f t="shared" si="0"/>
        <v>100</v>
      </c>
    </row>
    <row r="104" spans="1:19" ht="160.5" customHeight="1" x14ac:dyDescent="0.35">
      <c r="A104" s="6"/>
      <c r="B104" s="15"/>
      <c r="C104" s="67"/>
      <c r="D104" s="67"/>
      <c r="E104" s="67"/>
      <c r="F104" s="14"/>
      <c r="G104" s="22" t="s">
        <v>245</v>
      </c>
      <c r="H104" s="88" t="s">
        <v>244</v>
      </c>
      <c r="I104" s="89"/>
      <c r="J104" s="89"/>
      <c r="K104" s="89"/>
      <c r="L104" s="89"/>
      <c r="M104" s="89"/>
      <c r="N104" s="90"/>
      <c r="O104" s="23">
        <f>O105</f>
        <v>76050</v>
      </c>
      <c r="P104" s="23">
        <f>P105</f>
        <v>76050</v>
      </c>
      <c r="Q104" s="13"/>
      <c r="R104" s="10"/>
      <c r="S104" s="39">
        <f t="shared" si="0"/>
        <v>100</v>
      </c>
    </row>
    <row r="105" spans="1:19" ht="226.5" customHeight="1" x14ac:dyDescent="0.35">
      <c r="A105" s="6"/>
      <c r="B105" s="15"/>
      <c r="C105" s="17"/>
      <c r="D105" s="17"/>
      <c r="E105" s="17"/>
      <c r="F105" s="14"/>
      <c r="G105" s="22" t="s">
        <v>243</v>
      </c>
      <c r="H105" s="88" t="s">
        <v>242</v>
      </c>
      <c r="I105" s="89"/>
      <c r="J105" s="89"/>
      <c r="K105" s="89"/>
      <c r="L105" s="89"/>
      <c r="M105" s="89"/>
      <c r="N105" s="90"/>
      <c r="O105" s="23">
        <v>76050</v>
      </c>
      <c r="P105" s="23">
        <v>76050</v>
      </c>
      <c r="Q105" s="13"/>
      <c r="R105" s="10"/>
      <c r="S105" s="39">
        <f t="shared" si="0"/>
        <v>100</v>
      </c>
    </row>
    <row r="106" spans="1:19" ht="145.5" customHeight="1" x14ac:dyDescent="0.35">
      <c r="A106" s="6"/>
      <c r="B106" s="12"/>
      <c r="C106" s="12"/>
      <c r="D106" s="12"/>
      <c r="E106" s="12"/>
      <c r="F106" s="12" t="s">
        <v>8</v>
      </c>
      <c r="G106" s="24" t="s">
        <v>241</v>
      </c>
      <c r="H106" s="88" t="s">
        <v>240</v>
      </c>
      <c r="I106" s="89"/>
      <c r="J106" s="89"/>
      <c r="K106" s="89"/>
      <c r="L106" s="89"/>
      <c r="M106" s="89"/>
      <c r="N106" s="90"/>
      <c r="O106" s="23">
        <f>O107</f>
        <v>300</v>
      </c>
      <c r="P106" s="23">
        <f>P107</f>
        <v>300</v>
      </c>
      <c r="Q106" s="11"/>
      <c r="R106" s="10"/>
      <c r="S106" s="39">
        <f t="shared" si="0"/>
        <v>100</v>
      </c>
    </row>
    <row r="107" spans="1:19" ht="255.75" customHeight="1" x14ac:dyDescent="0.35">
      <c r="A107" s="6"/>
      <c r="B107" s="12"/>
      <c r="C107" s="12"/>
      <c r="D107" s="12"/>
      <c r="E107" s="12"/>
      <c r="F107" s="12" t="s">
        <v>7</v>
      </c>
      <c r="G107" s="24" t="s">
        <v>239</v>
      </c>
      <c r="H107" s="88" t="s">
        <v>238</v>
      </c>
      <c r="I107" s="89"/>
      <c r="J107" s="89"/>
      <c r="K107" s="89"/>
      <c r="L107" s="89"/>
      <c r="M107" s="89"/>
      <c r="N107" s="90"/>
      <c r="O107" s="23">
        <v>300</v>
      </c>
      <c r="P107" s="23">
        <v>300</v>
      </c>
      <c r="Q107" s="11"/>
      <c r="R107" s="10"/>
      <c r="S107" s="39">
        <f t="shared" ref="S107:S125" si="3">P107/O107*100</f>
        <v>100</v>
      </c>
    </row>
    <row r="108" spans="1:19" ht="143.25" customHeight="1" x14ac:dyDescent="0.35">
      <c r="A108" s="6"/>
      <c r="B108" s="17"/>
      <c r="C108" s="17"/>
      <c r="D108" s="17"/>
      <c r="E108" s="17"/>
      <c r="F108" s="17"/>
      <c r="G108" s="24" t="s">
        <v>237</v>
      </c>
      <c r="H108" s="88" t="s">
        <v>236</v>
      </c>
      <c r="I108" s="89"/>
      <c r="J108" s="89"/>
      <c r="K108" s="89"/>
      <c r="L108" s="89"/>
      <c r="M108" s="89"/>
      <c r="N108" s="90"/>
      <c r="O108" s="23">
        <f>O109</f>
        <v>31465.02</v>
      </c>
      <c r="P108" s="23">
        <f>P109</f>
        <v>31465.02</v>
      </c>
      <c r="Q108" s="11"/>
      <c r="R108" s="10"/>
      <c r="S108" s="39">
        <f t="shared" si="3"/>
        <v>100</v>
      </c>
    </row>
    <row r="109" spans="1:19" ht="195" customHeight="1" x14ac:dyDescent="0.35">
      <c r="A109" s="6"/>
      <c r="B109" s="12"/>
      <c r="C109" s="12"/>
      <c r="D109" s="12"/>
      <c r="E109" s="12"/>
      <c r="F109" s="12" t="s">
        <v>6</v>
      </c>
      <c r="G109" s="24" t="s">
        <v>235</v>
      </c>
      <c r="H109" s="88" t="s">
        <v>234</v>
      </c>
      <c r="I109" s="89"/>
      <c r="J109" s="89"/>
      <c r="K109" s="89"/>
      <c r="L109" s="89"/>
      <c r="M109" s="89"/>
      <c r="N109" s="90"/>
      <c r="O109" s="23">
        <v>31465.02</v>
      </c>
      <c r="P109" s="23">
        <v>31465.02</v>
      </c>
      <c r="Q109" s="11"/>
      <c r="R109" s="10"/>
      <c r="S109" s="39">
        <f t="shared" si="3"/>
        <v>100</v>
      </c>
    </row>
    <row r="110" spans="1:19" ht="126.75" customHeight="1" x14ac:dyDescent="0.35">
      <c r="A110" s="6"/>
      <c r="B110" s="12"/>
      <c r="C110" s="12"/>
      <c r="D110" s="12"/>
      <c r="E110" s="12"/>
      <c r="F110" s="12" t="s">
        <v>5</v>
      </c>
      <c r="G110" s="24" t="s">
        <v>233</v>
      </c>
      <c r="H110" s="88" t="s">
        <v>232</v>
      </c>
      <c r="I110" s="89"/>
      <c r="J110" s="89"/>
      <c r="K110" s="89"/>
      <c r="L110" s="89"/>
      <c r="M110" s="89"/>
      <c r="N110" s="90"/>
      <c r="O110" s="23">
        <f>O111</f>
        <v>32324.79</v>
      </c>
      <c r="P110" s="23">
        <f>P111</f>
        <v>32324.79</v>
      </c>
      <c r="Q110" s="11"/>
      <c r="R110" s="10"/>
      <c r="S110" s="39">
        <f t="shared" si="3"/>
        <v>100</v>
      </c>
    </row>
    <row r="111" spans="1:19" ht="174" customHeight="1" x14ac:dyDescent="0.35">
      <c r="A111" s="6"/>
      <c r="B111" s="17"/>
      <c r="C111" s="17"/>
      <c r="D111" s="17"/>
      <c r="E111" s="17"/>
      <c r="F111" s="17"/>
      <c r="G111" s="24" t="s">
        <v>231</v>
      </c>
      <c r="H111" s="88" t="s">
        <v>230</v>
      </c>
      <c r="I111" s="89"/>
      <c r="J111" s="89"/>
      <c r="K111" s="89"/>
      <c r="L111" s="89"/>
      <c r="M111" s="89"/>
      <c r="N111" s="90"/>
      <c r="O111" s="23">
        <v>32324.79</v>
      </c>
      <c r="P111" s="66">
        <v>32324.79</v>
      </c>
      <c r="Q111" s="11"/>
      <c r="R111" s="10"/>
      <c r="S111" s="39">
        <f t="shared" si="3"/>
        <v>100</v>
      </c>
    </row>
    <row r="112" spans="1:19" ht="146.25" customHeight="1" x14ac:dyDescent="0.35">
      <c r="A112" s="6"/>
      <c r="B112" s="12"/>
      <c r="C112" s="12"/>
      <c r="D112" s="12"/>
      <c r="E112" s="12"/>
      <c r="F112" s="12" t="s">
        <v>4</v>
      </c>
      <c r="G112" s="24" t="s">
        <v>229</v>
      </c>
      <c r="H112" s="88" t="s">
        <v>228</v>
      </c>
      <c r="I112" s="89"/>
      <c r="J112" s="89"/>
      <c r="K112" s="89"/>
      <c r="L112" s="89"/>
      <c r="M112" s="89"/>
      <c r="N112" s="90"/>
      <c r="O112" s="23">
        <f>O113</f>
        <v>772488.67</v>
      </c>
      <c r="P112" s="23">
        <f>P113</f>
        <v>772488.67</v>
      </c>
      <c r="Q112" s="11"/>
      <c r="R112" s="10"/>
      <c r="S112" s="39">
        <f t="shared" si="3"/>
        <v>100</v>
      </c>
    </row>
    <row r="113" spans="1:19" ht="205.5" customHeight="1" x14ac:dyDescent="0.35">
      <c r="A113" s="6"/>
      <c r="B113" s="65"/>
      <c r="C113" s="65"/>
      <c r="D113" s="65"/>
      <c r="E113" s="65"/>
      <c r="F113" s="65"/>
      <c r="G113" s="24" t="s">
        <v>227</v>
      </c>
      <c r="H113" s="88" t="s">
        <v>226</v>
      </c>
      <c r="I113" s="89"/>
      <c r="J113" s="89"/>
      <c r="K113" s="89"/>
      <c r="L113" s="89"/>
      <c r="M113" s="61"/>
      <c r="N113" s="62"/>
      <c r="O113" s="23">
        <v>772488.67</v>
      </c>
      <c r="P113" s="23">
        <v>772488.67</v>
      </c>
      <c r="Q113" s="11"/>
      <c r="R113" s="10"/>
      <c r="S113" s="39">
        <f>P113/O113*100</f>
        <v>100</v>
      </c>
    </row>
    <row r="114" spans="1:19" ht="84" customHeight="1" x14ac:dyDescent="0.35">
      <c r="A114" s="6"/>
      <c r="B114" s="82"/>
      <c r="C114" s="82"/>
      <c r="D114" s="82"/>
      <c r="E114" s="82"/>
      <c r="F114" s="82"/>
      <c r="G114" s="24" t="s">
        <v>317</v>
      </c>
      <c r="H114" s="88" t="s">
        <v>316</v>
      </c>
      <c r="I114" s="89"/>
      <c r="J114" s="89"/>
      <c r="K114" s="89"/>
      <c r="L114" s="89"/>
      <c r="M114" s="80"/>
      <c r="N114" s="81"/>
      <c r="O114" s="23">
        <f>O115</f>
        <v>784.65</v>
      </c>
      <c r="P114" s="23">
        <f>P115</f>
        <v>784.65</v>
      </c>
      <c r="Q114" s="11"/>
      <c r="R114" s="10"/>
      <c r="S114" s="39">
        <f t="shared" ref="S114:S120" si="4">P114/O114*100</f>
        <v>100</v>
      </c>
    </row>
    <row r="115" spans="1:19" ht="96" customHeight="1" x14ac:dyDescent="0.35">
      <c r="A115" s="6"/>
      <c r="B115" s="82"/>
      <c r="C115" s="82"/>
      <c r="D115" s="82"/>
      <c r="E115" s="82"/>
      <c r="F115" s="82"/>
      <c r="G115" s="24" t="s">
        <v>315</v>
      </c>
      <c r="H115" s="88" t="s">
        <v>314</v>
      </c>
      <c r="I115" s="89"/>
      <c r="J115" s="89"/>
      <c r="K115" s="89"/>
      <c r="L115" s="89"/>
      <c r="M115" s="80"/>
      <c r="N115" s="81"/>
      <c r="O115" s="23">
        <v>784.65</v>
      </c>
      <c r="P115" s="23">
        <v>784.65</v>
      </c>
      <c r="Q115" s="11"/>
      <c r="R115" s="10"/>
      <c r="S115" s="39">
        <f t="shared" si="4"/>
        <v>100</v>
      </c>
    </row>
    <row r="116" spans="1:19" ht="220.2" customHeight="1" x14ac:dyDescent="0.35">
      <c r="A116" s="6"/>
      <c r="B116" s="87"/>
      <c r="C116" s="87"/>
      <c r="D116" s="87"/>
      <c r="E116" s="87"/>
      <c r="F116" s="87"/>
      <c r="G116" s="24" t="s">
        <v>335</v>
      </c>
      <c r="H116" s="88" t="s">
        <v>332</v>
      </c>
      <c r="I116" s="89"/>
      <c r="J116" s="89"/>
      <c r="K116" s="89"/>
      <c r="L116" s="89"/>
      <c r="M116" s="83"/>
      <c r="N116" s="86"/>
      <c r="O116" s="23">
        <f>O117</f>
        <v>2765.58</v>
      </c>
      <c r="P116" s="23">
        <f>P117</f>
        <v>3478.64</v>
      </c>
      <c r="Q116" s="11"/>
      <c r="R116" s="10"/>
      <c r="S116" s="39">
        <f t="shared" si="4"/>
        <v>125.7833799781601</v>
      </c>
    </row>
    <row r="117" spans="1:19" ht="175.8" customHeight="1" x14ac:dyDescent="0.35">
      <c r="A117" s="6"/>
      <c r="B117" s="87"/>
      <c r="C117" s="87"/>
      <c r="D117" s="87"/>
      <c r="E117" s="87"/>
      <c r="F117" s="87"/>
      <c r="G117" s="24" t="s">
        <v>334</v>
      </c>
      <c r="H117" s="88" t="s">
        <v>331</v>
      </c>
      <c r="I117" s="89"/>
      <c r="J117" s="89"/>
      <c r="K117" s="89"/>
      <c r="L117" s="89"/>
      <c r="M117" s="83"/>
      <c r="N117" s="86"/>
      <c r="O117" s="23">
        <f>O118</f>
        <v>2765.58</v>
      </c>
      <c r="P117" s="23">
        <f>P118</f>
        <v>3478.64</v>
      </c>
      <c r="Q117" s="11"/>
      <c r="R117" s="10"/>
      <c r="S117" s="39">
        <f t="shared" si="4"/>
        <v>125.7833799781601</v>
      </c>
    </row>
    <row r="118" spans="1:19" ht="144.6" customHeight="1" x14ac:dyDescent="0.35">
      <c r="A118" s="6"/>
      <c r="B118" s="87"/>
      <c r="C118" s="87"/>
      <c r="D118" s="87"/>
      <c r="E118" s="87"/>
      <c r="F118" s="87"/>
      <c r="G118" s="24" t="s">
        <v>333</v>
      </c>
      <c r="H118" s="88" t="s">
        <v>330</v>
      </c>
      <c r="I118" s="89"/>
      <c r="J118" s="89"/>
      <c r="K118" s="89"/>
      <c r="L118" s="89"/>
      <c r="M118" s="83"/>
      <c r="N118" s="86"/>
      <c r="O118" s="23">
        <v>2765.58</v>
      </c>
      <c r="P118" s="23">
        <v>3478.64</v>
      </c>
      <c r="Q118" s="11"/>
      <c r="R118" s="10"/>
      <c r="S118" s="39">
        <f t="shared" si="4"/>
        <v>125.7833799781601</v>
      </c>
    </row>
    <row r="119" spans="1:19" ht="40.5" customHeight="1" x14ac:dyDescent="0.35">
      <c r="A119" s="6"/>
      <c r="B119" s="58"/>
      <c r="C119" s="58"/>
      <c r="D119" s="58"/>
      <c r="E119" s="58"/>
      <c r="F119" s="58"/>
      <c r="G119" s="24" t="s">
        <v>225</v>
      </c>
      <c r="H119" s="88" t="s">
        <v>224</v>
      </c>
      <c r="I119" s="89"/>
      <c r="J119" s="89"/>
      <c r="K119" s="89"/>
      <c r="L119" s="89"/>
      <c r="M119" s="56"/>
      <c r="N119" s="57"/>
      <c r="O119" s="23">
        <f>O120</f>
        <v>4400</v>
      </c>
      <c r="P119" s="23">
        <f>P120</f>
        <v>-52600</v>
      </c>
      <c r="Q119" s="11"/>
      <c r="R119" s="10"/>
      <c r="S119" s="39">
        <f t="shared" si="4"/>
        <v>-1195.4545454545455</v>
      </c>
    </row>
    <row r="120" spans="1:19" ht="145.5" customHeight="1" x14ac:dyDescent="0.35">
      <c r="A120" s="6"/>
      <c r="B120" s="58"/>
      <c r="C120" s="58"/>
      <c r="D120" s="58"/>
      <c r="E120" s="58"/>
      <c r="F120" s="58"/>
      <c r="G120" s="24" t="s">
        <v>223</v>
      </c>
      <c r="H120" s="88" t="s">
        <v>222</v>
      </c>
      <c r="I120" s="89"/>
      <c r="J120" s="89"/>
      <c r="K120" s="89"/>
      <c r="L120" s="89"/>
      <c r="M120" s="56"/>
      <c r="N120" s="57"/>
      <c r="O120" s="23">
        <f>O121</f>
        <v>4400</v>
      </c>
      <c r="P120" s="23">
        <f>P121</f>
        <v>-52600</v>
      </c>
      <c r="Q120" s="11"/>
      <c r="R120" s="10"/>
      <c r="S120" s="39">
        <f t="shared" si="4"/>
        <v>-1195.4545454545455</v>
      </c>
    </row>
    <row r="121" spans="1:19" ht="128.25" customHeight="1" x14ac:dyDescent="0.35">
      <c r="A121" s="6"/>
      <c r="B121" s="58"/>
      <c r="C121" s="58"/>
      <c r="D121" s="58"/>
      <c r="E121" s="58"/>
      <c r="F121" s="58"/>
      <c r="G121" s="24" t="s">
        <v>221</v>
      </c>
      <c r="H121" s="88" t="s">
        <v>220</v>
      </c>
      <c r="I121" s="89"/>
      <c r="J121" s="89"/>
      <c r="K121" s="89"/>
      <c r="L121" s="89"/>
      <c r="M121" s="56"/>
      <c r="N121" s="57"/>
      <c r="O121" s="23">
        <v>4400</v>
      </c>
      <c r="P121" s="23">
        <v>-52600</v>
      </c>
      <c r="Q121" s="11"/>
      <c r="R121" s="10"/>
      <c r="S121" s="39">
        <f t="shared" si="3"/>
        <v>-1195.4545454545455</v>
      </c>
    </row>
    <row r="122" spans="1:19" ht="40.5" customHeight="1" x14ac:dyDescent="0.35">
      <c r="A122" s="6"/>
      <c r="B122" s="44"/>
      <c r="C122" s="44"/>
      <c r="D122" s="44"/>
      <c r="E122" s="44"/>
      <c r="F122" s="44"/>
      <c r="G122" s="24" t="s">
        <v>219</v>
      </c>
      <c r="H122" s="88" t="s">
        <v>218</v>
      </c>
      <c r="I122" s="89"/>
      <c r="J122" s="89"/>
      <c r="K122" s="89"/>
      <c r="L122" s="89"/>
      <c r="M122" s="89"/>
      <c r="N122" s="90"/>
      <c r="O122" s="23">
        <f>O123</f>
        <v>39149.730000000003</v>
      </c>
      <c r="P122" s="23">
        <f>P123</f>
        <v>39149.730000000003</v>
      </c>
      <c r="Q122" s="11"/>
      <c r="R122" s="10"/>
      <c r="S122" s="39">
        <f t="shared" si="3"/>
        <v>100</v>
      </c>
    </row>
    <row r="123" spans="1:19" ht="208.8" customHeight="1" x14ac:dyDescent="0.35">
      <c r="A123" s="6"/>
      <c r="B123" s="12"/>
      <c r="C123" s="12"/>
      <c r="D123" s="12"/>
      <c r="E123" s="12"/>
      <c r="F123" s="12" t="s">
        <v>3</v>
      </c>
      <c r="G123" s="24" t="s">
        <v>217</v>
      </c>
      <c r="H123" s="88" t="s">
        <v>216</v>
      </c>
      <c r="I123" s="89"/>
      <c r="J123" s="89"/>
      <c r="K123" s="89"/>
      <c r="L123" s="89"/>
      <c r="M123" s="89"/>
      <c r="N123" s="90"/>
      <c r="O123" s="23">
        <v>39149.730000000003</v>
      </c>
      <c r="P123" s="23">
        <v>39149.730000000003</v>
      </c>
      <c r="Q123" s="11"/>
      <c r="R123" s="10"/>
      <c r="S123" s="39">
        <f t="shared" si="3"/>
        <v>100</v>
      </c>
    </row>
    <row r="124" spans="1:19" ht="409.6" hidden="1" customHeight="1" x14ac:dyDescent="0.35">
      <c r="A124" s="9"/>
      <c r="B124" s="5"/>
      <c r="C124" s="5"/>
      <c r="D124" s="5"/>
      <c r="E124" s="5"/>
      <c r="F124" s="4" t="s">
        <v>0</v>
      </c>
      <c r="G124" s="36" t="s">
        <v>82</v>
      </c>
      <c r="H124" s="116" t="s">
        <v>157</v>
      </c>
      <c r="I124" s="117"/>
      <c r="J124" s="117"/>
      <c r="K124" s="117"/>
      <c r="L124" s="117"/>
      <c r="M124" s="117"/>
      <c r="N124" s="118"/>
      <c r="O124" s="38" t="e">
        <f>O125+#REF!+#REF!+#REF!</f>
        <v>#REF!</v>
      </c>
      <c r="P124" s="38" t="e">
        <f>P125+#REF!+#REF!+#REF!</f>
        <v>#REF!</v>
      </c>
      <c r="Q124" s="34"/>
      <c r="R124" s="34"/>
      <c r="S124" s="39" t="e">
        <f t="shared" si="3"/>
        <v>#REF!</v>
      </c>
    </row>
    <row r="125" spans="1:19" ht="409.6" hidden="1" customHeight="1" x14ac:dyDescent="0.35">
      <c r="A125" s="8"/>
      <c r="B125" s="7"/>
      <c r="C125" s="7"/>
      <c r="D125" s="7"/>
      <c r="E125" s="7"/>
      <c r="F125" s="6"/>
      <c r="G125" s="37" t="s">
        <v>83</v>
      </c>
      <c r="H125" s="91" t="s">
        <v>158</v>
      </c>
      <c r="I125" s="92"/>
      <c r="J125" s="92"/>
      <c r="K125" s="92"/>
      <c r="L125" s="92"/>
      <c r="M125" s="92"/>
      <c r="N125" s="93"/>
      <c r="O125" s="39">
        <f>O128+O135+O160+O169</f>
        <v>1044751508.2199999</v>
      </c>
      <c r="P125" s="39">
        <f>P128+P135+P160+P169</f>
        <v>1036173790.55</v>
      </c>
      <c r="Q125" s="35"/>
      <c r="R125" s="35"/>
      <c r="S125" s="39">
        <f t="shared" si="3"/>
        <v>99.178970539643984</v>
      </c>
    </row>
    <row r="126" spans="1:19" ht="34.5" customHeight="1" x14ac:dyDescent="0.35">
      <c r="A126" s="53"/>
      <c r="B126" s="7"/>
      <c r="C126" s="7"/>
      <c r="D126" s="7"/>
      <c r="E126" s="7"/>
      <c r="F126" s="53"/>
      <c r="G126" s="37" t="s">
        <v>82</v>
      </c>
      <c r="H126" s="91" t="s">
        <v>157</v>
      </c>
      <c r="I126" s="92"/>
      <c r="J126" s="92"/>
      <c r="K126" s="92"/>
      <c r="L126" s="92"/>
      <c r="M126" s="48"/>
      <c r="N126" s="49"/>
      <c r="O126" s="39">
        <f>O127+O178+O181</f>
        <v>1057952144.3399999</v>
      </c>
      <c r="P126" s="39">
        <f>P127+P178+P181</f>
        <v>1049432442.8499999</v>
      </c>
      <c r="Q126" s="35"/>
      <c r="R126" s="35"/>
      <c r="S126" s="39">
        <f t="shared" ref="S126:S180" si="5">P126/O126*100</f>
        <v>99.194698783344776</v>
      </c>
    </row>
    <row r="127" spans="1:19" ht="82.5" customHeight="1" x14ac:dyDescent="0.35">
      <c r="A127" s="53"/>
      <c r="B127" s="7"/>
      <c r="C127" s="7"/>
      <c r="D127" s="7"/>
      <c r="E127" s="7"/>
      <c r="F127" s="53"/>
      <c r="G127" s="37" t="s">
        <v>83</v>
      </c>
      <c r="H127" s="91" t="s">
        <v>158</v>
      </c>
      <c r="I127" s="92"/>
      <c r="J127" s="92"/>
      <c r="K127" s="92"/>
      <c r="L127" s="92"/>
      <c r="M127" s="48"/>
      <c r="N127" s="49"/>
      <c r="O127" s="39">
        <f>O128+O135+O160+O169</f>
        <v>1044751508.2199999</v>
      </c>
      <c r="P127" s="39">
        <f>P128+P135+P160+P169</f>
        <v>1036173790.55</v>
      </c>
      <c r="Q127" s="35"/>
      <c r="R127" s="35"/>
      <c r="S127" s="39">
        <f t="shared" si="5"/>
        <v>99.178970539643984</v>
      </c>
    </row>
    <row r="128" spans="1:19" ht="34.5" customHeight="1" x14ac:dyDescent="0.35">
      <c r="A128" s="3"/>
      <c r="B128" s="5"/>
      <c r="C128" s="5"/>
      <c r="D128" s="5"/>
      <c r="E128" s="5"/>
      <c r="F128" s="33"/>
      <c r="G128" s="37" t="s">
        <v>163</v>
      </c>
      <c r="H128" s="91" t="s">
        <v>210</v>
      </c>
      <c r="I128" s="92"/>
      <c r="J128" s="92"/>
      <c r="K128" s="92"/>
      <c r="L128" s="92"/>
      <c r="M128" s="92"/>
      <c r="N128" s="93"/>
      <c r="O128" s="39">
        <f>O129+O131+O133</f>
        <v>94581846.620000005</v>
      </c>
      <c r="P128" s="39">
        <f>P129+P131+P133</f>
        <v>94581846.620000005</v>
      </c>
      <c r="Q128" s="35"/>
      <c r="R128" s="35"/>
      <c r="S128" s="39">
        <f t="shared" si="5"/>
        <v>100</v>
      </c>
    </row>
    <row r="129" spans="7:19" ht="31.8" x14ac:dyDescent="0.35">
      <c r="G129" s="37" t="s">
        <v>84</v>
      </c>
      <c r="H129" s="91" t="s">
        <v>211</v>
      </c>
      <c r="I129" s="92"/>
      <c r="J129" s="92"/>
      <c r="K129" s="92"/>
      <c r="L129" s="92"/>
      <c r="M129" s="92"/>
      <c r="N129" s="93"/>
      <c r="O129" s="39">
        <f>O130</f>
        <v>51578538</v>
      </c>
      <c r="P129" s="39">
        <f>P130</f>
        <v>51578538</v>
      </c>
      <c r="Q129" s="35"/>
      <c r="R129" s="35"/>
      <c r="S129" s="39">
        <f t="shared" si="5"/>
        <v>100</v>
      </c>
    </row>
    <row r="130" spans="7:19" ht="82.5" customHeight="1" x14ac:dyDescent="0.35">
      <c r="G130" s="37" t="s">
        <v>288</v>
      </c>
      <c r="H130" s="91" t="s">
        <v>212</v>
      </c>
      <c r="I130" s="92"/>
      <c r="J130" s="92"/>
      <c r="K130" s="92"/>
      <c r="L130" s="92"/>
      <c r="M130" s="92"/>
      <c r="N130" s="93"/>
      <c r="O130" s="39">
        <v>51578538</v>
      </c>
      <c r="P130" s="39">
        <v>51578538</v>
      </c>
      <c r="Q130" s="35"/>
      <c r="R130" s="35"/>
      <c r="S130" s="39">
        <f t="shared" si="5"/>
        <v>100</v>
      </c>
    </row>
    <row r="131" spans="7:19" ht="47.4" x14ac:dyDescent="0.35">
      <c r="G131" s="37" t="s">
        <v>85</v>
      </c>
      <c r="H131" s="91" t="s">
        <v>213</v>
      </c>
      <c r="I131" s="92"/>
      <c r="J131" s="92"/>
      <c r="K131" s="92"/>
      <c r="L131" s="92"/>
      <c r="M131" s="92"/>
      <c r="N131" s="93"/>
      <c r="O131" s="39">
        <f>O132</f>
        <v>19366722</v>
      </c>
      <c r="P131" s="39">
        <f>P132</f>
        <v>19366722</v>
      </c>
      <c r="Q131" s="35"/>
      <c r="R131" s="35"/>
      <c r="S131" s="39">
        <f t="shared" si="5"/>
        <v>100</v>
      </c>
    </row>
    <row r="132" spans="7:19" ht="63" x14ac:dyDescent="0.35">
      <c r="G132" s="37" t="s">
        <v>86</v>
      </c>
      <c r="H132" s="91" t="s">
        <v>214</v>
      </c>
      <c r="I132" s="92"/>
      <c r="J132" s="92"/>
      <c r="K132" s="92"/>
      <c r="L132" s="92"/>
      <c r="M132" s="92"/>
      <c r="N132" s="93"/>
      <c r="O132" s="39">
        <v>19366722</v>
      </c>
      <c r="P132" s="39">
        <v>19366722</v>
      </c>
      <c r="Q132" s="35"/>
      <c r="R132" s="35"/>
      <c r="S132" s="39">
        <f t="shared" si="5"/>
        <v>100</v>
      </c>
    </row>
    <row r="133" spans="7:19" x14ac:dyDescent="0.35">
      <c r="G133" s="37" t="s">
        <v>297</v>
      </c>
      <c r="H133" s="91" t="s">
        <v>298</v>
      </c>
      <c r="I133" s="92"/>
      <c r="J133" s="92"/>
      <c r="K133" s="92"/>
      <c r="L133" s="92"/>
      <c r="M133" s="92"/>
      <c r="N133" s="93"/>
      <c r="O133" s="39">
        <f>O134</f>
        <v>23636586.620000001</v>
      </c>
      <c r="P133" s="39">
        <f>P134</f>
        <v>23636586.620000001</v>
      </c>
      <c r="Q133" s="35"/>
      <c r="R133" s="35"/>
      <c r="S133" s="39">
        <f t="shared" si="5"/>
        <v>100</v>
      </c>
    </row>
    <row r="134" spans="7:19" ht="34.200000000000003" customHeight="1" x14ac:dyDescent="0.35">
      <c r="G134" s="37" t="s">
        <v>296</v>
      </c>
      <c r="H134" s="91" t="s">
        <v>295</v>
      </c>
      <c r="I134" s="92"/>
      <c r="J134" s="92"/>
      <c r="K134" s="92"/>
      <c r="L134" s="92"/>
      <c r="M134" s="92"/>
      <c r="N134" s="93"/>
      <c r="O134" s="39">
        <v>23636586.620000001</v>
      </c>
      <c r="P134" s="39">
        <v>23636586.620000001</v>
      </c>
      <c r="Q134" s="35"/>
      <c r="R134" s="35"/>
      <c r="S134" s="39">
        <f t="shared" si="5"/>
        <v>100</v>
      </c>
    </row>
    <row r="135" spans="7:19" ht="47.4" x14ac:dyDescent="0.35">
      <c r="G135" s="37" t="s">
        <v>87</v>
      </c>
      <c r="H135" s="91" t="s">
        <v>215</v>
      </c>
      <c r="I135" s="92"/>
      <c r="J135" s="92"/>
      <c r="K135" s="92"/>
      <c r="L135" s="92"/>
      <c r="M135" s="92"/>
      <c r="N135" s="93"/>
      <c r="O135" s="39">
        <f>O146+O152+O156+O158+O144+O154+O136+O138+O140+O142+O148+O150</f>
        <v>520618082.97999996</v>
      </c>
      <c r="P135" s="39">
        <f>P146+P152+P156+P158+P144+P154+P136+P138+P140+P142+P148+P150</f>
        <v>512574999.18000001</v>
      </c>
      <c r="Q135" s="35"/>
      <c r="R135" s="35"/>
      <c r="S135" s="39">
        <f t="shared" si="5"/>
        <v>98.455089428711034</v>
      </c>
    </row>
    <row r="136" spans="7:19" ht="67.2" customHeight="1" x14ac:dyDescent="0.35">
      <c r="G136" s="37" t="s">
        <v>339</v>
      </c>
      <c r="H136" s="91" t="s">
        <v>337</v>
      </c>
      <c r="I136" s="92"/>
      <c r="J136" s="92"/>
      <c r="K136" s="92"/>
      <c r="L136" s="92"/>
      <c r="M136" s="84"/>
      <c r="N136" s="85"/>
      <c r="O136" s="39">
        <f>O137</f>
        <v>2326981</v>
      </c>
      <c r="P136" s="39">
        <f>P137</f>
        <v>1816800.52</v>
      </c>
      <c r="Q136" s="35"/>
      <c r="R136" s="35"/>
      <c r="S136" s="39">
        <f t="shared" si="5"/>
        <v>78.075434221422526</v>
      </c>
    </row>
    <row r="137" spans="7:19" ht="84" customHeight="1" x14ac:dyDescent="0.35">
      <c r="G137" s="37" t="s">
        <v>338</v>
      </c>
      <c r="H137" s="91" t="s">
        <v>336</v>
      </c>
      <c r="I137" s="92"/>
      <c r="J137" s="92"/>
      <c r="K137" s="92"/>
      <c r="L137" s="92"/>
      <c r="M137" s="84"/>
      <c r="N137" s="85"/>
      <c r="O137" s="39">
        <v>2326981</v>
      </c>
      <c r="P137" s="39">
        <v>1816800.52</v>
      </c>
      <c r="Q137" s="35"/>
      <c r="R137" s="35"/>
      <c r="S137" s="39">
        <f t="shared" si="5"/>
        <v>78.075434221422526</v>
      </c>
    </row>
    <row r="138" spans="7:19" ht="202.2" customHeight="1" x14ac:dyDescent="0.35">
      <c r="G138" s="37" t="s">
        <v>343</v>
      </c>
      <c r="H138" s="91" t="s">
        <v>341</v>
      </c>
      <c r="I138" s="92"/>
      <c r="J138" s="92"/>
      <c r="K138" s="92"/>
      <c r="L138" s="92"/>
      <c r="M138" s="84"/>
      <c r="N138" s="85"/>
      <c r="O138" s="39">
        <f>O139</f>
        <v>21747672.949999999</v>
      </c>
      <c r="P138" s="39">
        <f>P139</f>
        <v>21660893.120000001</v>
      </c>
      <c r="Q138" s="35"/>
      <c r="R138" s="35"/>
      <c r="S138" s="39">
        <f t="shared" si="5"/>
        <v>99.600969583276736</v>
      </c>
    </row>
    <row r="139" spans="7:19" ht="208.2" customHeight="1" x14ac:dyDescent="0.35">
      <c r="G139" s="37" t="s">
        <v>342</v>
      </c>
      <c r="H139" s="91" t="s">
        <v>340</v>
      </c>
      <c r="I139" s="92"/>
      <c r="J139" s="92"/>
      <c r="K139" s="92"/>
      <c r="L139" s="92"/>
      <c r="M139" s="84"/>
      <c r="N139" s="85"/>
      <c r="O139" s="39">
        <v>21747672.949999999</v>
      </c>
      <c r="P139" s="39">
        <v>21660893.120000001</v>
      </c>
      <c r="Q139" s="35"/>
      <c r="R139" s="35"/>
      <c r="S139" s="39">
        <f t="shared" si="5"/>
        <v>99.600969583276736</v>
      </c>
    </row>
    <row r="140" spans="7:19" ht="172.8" customHeight="1" x14ac:dyDescent="0.35">
      <c r="G140" s="37" t="s">
        <v>346</v>
      </c>
      <c r="H140" s="91" t="s">
        <v>344</v>
      </c>
      <c r="I140" s="92"/>
      <c r="J140" s="92"/>
      <c r="K140" s="92"/>
      <c r="L140" s="92"/>
      <c r="M140" s="84"/>
      <c r="N140" s="85"/>
      <c r="O140" s="39">
        <f>O141</f>
        <v>163304703.75999999</v>
      </c>
      <c r="P140" s="39">
        <f>P141</f>
        <v>155876870.28</v>
      </c>
      <c r="Q140" s="35"/>
      <c r="R140" s="35"/>
      <c r="S140" s="39">
        <f t="shared" si="5"/>
        <v>95.451549582480936</v>
      </c>
    </row>
    <row r="141" spans="7:19" ht="175.2" customHeight="1" x14ac:dyDescent="0.35">
      <c r="G141" s="37" t="s">
        <v>345</v>
      </c>
      <c r="H141" s="91" t="s">
        <v>344</v>
      </c>
      <c r="I141" s="92"/>
      <c r="J141" s="92"/>
      <c r="K141" s="92"/>
      <c r="L141" s="92"/>
      <c r="M141" s="84"/>
      <c r="N141" s="85"/>
      <c r="O141" s="39">
        <v>163304703.75999999</v>
      </c>
      <c r="P141" s="39">
        <v>155876870.28</v>
      </c>
      <c r="Q141" s="35"/>
      <c r="R141" s="35"/>
      <c r="S141" s="39">
        <f t="shared" si="5"/>
        <v>95.451549582480936</v>
      </c>
    </row>
    <row r="142" spans="7:19" ht="124.2" customHeight="1" x14ac:dyDescent="0.35">
      <c r="G142" s="37" t="s">
        <v>350</v>
      </c>
      <c r="H142" s="91" t="s">
        <v>348</v>
      </c>
      <c r="I142" s="92"/>
      <c r="J142" s="92"/>
      <c r="K142" s="92"/>
      <c r="L142" s="92"/>
      <c r="M142" s="84"/>
      <c r="N142" s="85"/>
      <c r="O142" s="39">
        <f>O143</f>
        <v>1803734.69</v>
      </c>
      <c r="P142" s="39">
        <f>P143</f>
        <v>1803734.69</v>
      </c>
      <c r="Q142" s="35"/>
      <c r="R142" s="35"/>
      <c r="S142" s="39">
        <f t="shared" si="5"/>
        <v>100</v>
      </c>
    </row>
    <row r="143" spans="7:19" ht="144.6" customHeight="1" x14ac:dyDescent="0.35">
      <c r="G143" s="37" t="s">
        <v>349</v>
      </c>
      <c r="H143" s="91" t="s">
        <v>347</v>
      </c>
      <c r="I143" s="92"/>
      <c r="J143" s="92"/>
      <c r="K143" s="92"/>
      <c r="L143" s="92"/>
      <c r="M143" s="84"/>
      <c r="N143" s="85"/>
      <c r="O143" s="39">
        <v>1803734.69</v>
      </c>
      <c r="P143" s="39">
        <v>1803734.69</v>
      </c>
      <c r="Q143" s="35"/>
      <c r="R143" s="35"/>
      <c r="S143" s="39">
        <f t="shared" si="5"/>
        <v>100</v>
      </c>
    </row>
    <row r="144" spans="7:19" ht="140.4" customHeight="1" x14ac:dyDescent="0.35">
      <c r="G144" s="37" t="s">
        <v>294</v>
      </c>
      <c r="H144" s="91" t="s">
        <v>293</v>
      </c>
      <c r="I144" s="92"/>
      <c r="J144" s="92"/>
      <c r="K144" s="92"/>
      <c r="L144" s="92"/>
      <c r="M144" s="74"/>
      <c r="N144" s="75"/>
      <c r="O144" s="39">
        <f>O145</f>
        <v>4075734.05</v>
      </c>
      <c r="P144" s="39">
        <f>P145</f>
        <v>4075734.05</v>
      </c>
      <c r="Q144" s="35"/>
      <c r="R144" s="35"/>
      <c r="S144" s="39">
        <f t="shared" si="5"/>
        <v>100</v>
      </c>
    </row>
    <row r="145" spans="7:19" ht="160.19999999999999" customHeight="1" x14ac:dyDescent="0.35">
      <c r="G145" s="37" t="s">
        <v>292</v>
      </c>
      <c r="H145" s="91" t="s">
        <v>291</v>
      </c>
      <c r="I145" s="92"/>
      <c r="J145" s="92"/>
      <c r="K145" s="92"/>
      <c r="L145" s="92"/>
      <c r="M145" s="74"/>
      <c r="N145" s="75"/>
      <c r="O145" s="39">
        <v>4075734.05</v>
      </c>
      <c r="P145" s="39">
        <v>4075734.05</v>
      </c>
      <c r="Q145" s="35"/>
      <c r="R145" s="35"/>
      <c r="S145" s="39">
        <f t="shared" si="5"/>
        <v>100</v>
      </c>
    </row>
    <row r="146" spans="7:19" ht="114.75" customHeight="1" x14ac:dyDescent="0.35">
      <c r="G146" s="37" t="s">
        <v>267</v>
      </c>
      <c r="H146" s="91" t="s">
        <v>264</v>
      </c>
      <c r="I146" s="92"/>
      <c r="J146" s="92"/>
      <c r="K146" s="92"/>
      <c r="L146" s="92"/>
      <c r="M146" s="54"/>
      <c r="N146" s="55"/>
      <c r="O146" s="39">
        <f>O147</f>
        <v>10807974</v>
      </c>
      <c r="P146" s="39">
        <f>P147</f>
        <v>10807974</v>
      </c>
      <c r="Q146" s="35"/>
      <c r="R146" s="35"/>
      <c r="S146" s="39">
        <f t="shared" si="5"/>
        <v>100</v>
      </c>
    </row>
    <row r="147" spans="7:19" ht="128.25" customHeight="1" x14ac:dyDescent="0.35">
      <c r="G147" s="37" t="s">
        <v>266</v>
      </c>
      <c r="H147" s="91" t="s">
        <v>265</v>
      </c>
      <c r="I147" s="92"/>
      <c r="J147" s="92"/>
      <c r="K147" s="92"/>
      <c r="L147" s="92"/>
      <c r="M147" s="54"/>
      <c r="N147" s="55"/>
      <c r="O147" s="39">
        <v>10807974</v>
      </c>
      <c r="P147" s="39">
        <v>10807974</v>
      </c>
      <c r="Q147" s="35"/>
      <c r="R147" s="35"/>
      <c r="S147" s="39">
        <f t="shared" si="5"/>
        <v>100</v>
      </c>
    </row>
    <row r="148" spans="7:19" ht="48" customHeight="1" x14ac:dyDescent="0.35">
      <c r="G148" s="37" t="s">
        <v>354</v>
      </c>
      <c r="H148" s="91" t="s">
        <v>351</v>
      </c>
      <c r="I148" s="92"/>
      <c r="J148" s="92"/>
      <c r="K148" s="92"/>
      <c r="L148" s="92"/>
      <c r="M148" s="84"/>
      <c r="N148" s="85"/>
      <c r="O148" s="39">
        <f>O149</f>
        <v>114428297.52</v>
      </c>
      <c r="P148" s="39">
        <f>P149</f>
        <v>114428297.52</v>
      </c>
      <c r="Q148" s="35"/>
      <c r="R148" s="35"/>
      <c r="S148" s="39">
        <f t="shared" si="5"/>
        <v>100</v>
      </c>
    </row>
    <row r="149" spans="7:19" ht="78.599999999999994" customHeight="1" x14ac:dyDescent="0.35">
      <c r="G149" s="37" t="s">
        <v>353</v>
      </c>
      <c r="H149" s="91" t="s">
        <v>352</v>
      </c>
      <c r="I149" s="92"/>
      <c r="J149" s="92"/>
      <c r="K149" s="92"/>
      <c r="L149" s="92"/>
      <c r="M149" s="84"/>
      <c r="N149" s="85"/>
      <c r="O149" s="39">
        <v>114428297.52</v>
      </c>
      <c r="P149" s="39">
        <v>114428297.52</v>
      </c>
      <c r="Q149" s="35"/>
      <c r="R149" s="35"/>
      <c r="S149" s="39">
        <f t="shared" si="5"/>
        <v>100</v>
      </c>
    </row>
    <row r="150" spans="7:19" ht="52.8" customHeight="1" x14ac:dyDescent="0.35">
      <c r="G150" s="37" t="s">
        <v>358</v>
      </c>
      <c r="H150" s="91" t="s">
        <v>355</v>
      </c>
      <c r="I150" s="92"/>
      <c r="J150" s="92"/>
      <c r="K150" s="92"/>
      <c r="L150" s="92"/>
      <c r="M150" s="84"/>
      <c r="N150" s="85"/>
      <c r="O150" s="39">
        <f>O151</f>
        <v>15000000</v>
      </c>
      <c r="P150" s="39">
        <f>P151</f>
        <v>15000000</v>
      </c>
      <c r="Q150" s="35"/>
      <c r="R150" s="35"/>
      <c r="S150" s="39">
        <f t="shared" si="5"/>
        <v>100</v>
      </c>
    </row>
    <row r="151" spans="7:19" ht="64.2" customHeight="1" x14ac:dyDescent="0.35">
      <c r="G151" s="37" t="s">
        <v>357</v>
      </c>
      <c r="H151" s="91" t="s">
        <v>356</v>
      </c>
      <c r="I151" s="92"/>
      <c r="J151" s="92"/>
      <c r="K151" s="92"/>
      <c r="L151" s="92"/>
      <c r="M151" s="84"/>
      <c r="N151" s="85"/>
      <c r="O151" s="39">
        <v>15000000</v>
      </c>
      <c r="P151" s="39">
        <v>15000000</v>
      </c>
      <c r="Q151" s="35"/>
      <c r="R151" s="35"/>
      <c r="S151" s="39">
        <f t="shared" si="5"/>
        <v>100</v>
      </c>
    </row>
    <row r="152" spans="7:19" ht="99.75" customHeight="1" x14ac:dyDescent="0.35">
      <c r="G152" s="37" t="s">
        <v>281</v>
      </c>
      <c r="H152" s="91" t="s">
        <v>279</v>
      </c>
      <c r="I152" s="92"/>
      <c r="J152" s="92"/>
      <c r="K152" s="92"/>
      <c r="L152" s="92"/>
      <c r="M152" s="54"/>
      <c r="N152" s="55"/>
      <c r="O152" s="39">
        <f>O153</f>
        <v>1500000</v>
      </c>
      <c r="P152" s="39">
        <f>P153</f>
        <v>1500000</v>
      </c>
      <c r="Q152" s="35"/>
      <c r="R152" s="35"/>
      <c r="S152" s="39">
        <f t="shared" si="5"/>
        <v>100</v>
      </c>
    </row>
    <row r="153" spans="7:19" ht="114" customHeight="1" x14ac:dyDescent="0.35">
      <c r="G153" s="37" t="s">
        <v>280</v>
      </c>
      <c r="H153" s="91" t="s">
        <v>278</v>
      </c>
      <c r="I153" s="92"/>
      <c r="J153" s="92"/>
      <c r="K153" s="92"/>
      <c r="L153" s="92"/>
      <c r="M153" s="54"/>
      <c r="N153" s="55"/>
      <c r="O153" s="39">
        <v>1500000</v>
      </c>
      <c r="P153" s="39">
        <v>1500000</v>
      </c>
      <c r="Q153" s="35"/>
      <c r="R153" s="35"/>
      <c r="S153" s="39">
        <f t="shared" si="5"/>
        <v>100</v>
      </c>
    </row>
    <row r="154" spans="7:19" ht="49.8" customHeight="1" x14ac:dyDescent="0.35">
      <c r="G154" s="37" t="s">
        <v>324</v>
      </c>
      <c r="H154" s="91" t="s">
        <v>323</v>
      </c>
      <c r="I154" s="92"/>
      <c r="J154" s="92"/>
      <c r="K154" s="92"/>
      <c r="L154" s="92"/>
      <c r="M154" s="76"/>
      <c r="N154" s="77"/>
      <c r="O154" s="39">
        <f>O155</f>
        <v>12359550.560000001</v>
      </c>
      <c r="P154" s="39">
        <f>P155</f>
        <v>12359550.560000001</v>
      </c>
      <c r="Q154" s="35"/>
      <c r="R154" s="35"/>
      <c r="S154" s="39">
        <f t="shared" si="5"/>
        <v>100</v>
      </c>
    </row>
    <row r="155" spans="7:19" ht="62.4" customHeight="1" x14ac:dyDescent="0.35">
      <c r="G155" s="37" t="s">
        <v>325</v>
      </c>
      <c r="H155" s="91" t="s">
        <v>322</v>
      </c>
      <c r="I155" s="92"/>
      <c r="J155" s="92"/>
      <c r="K155" s="92"/>
      <c r="L155" s="92"/>
      <c r="M155" s="76"/>
      <c r="N155" s="77"/>
      <c r="O155" s="39">
        <v>12359550.560000001</v>
      </c>
      <c r="P155" s="39">
        <v>12359550.560000001</v>
      </c>
      <c r="Q155" s="35"/>
      <c r="R155" s="35"/>
      <c r="S155" s="39">
        <f t="shared" si="5"/>
        <v>100</v>
      </c>
    </row>
    <row r="156" spans="7:19" ht="31.8" x14ac:dyDescent="0.35">
      <c r="G156" s="37" t="s">
        <v>271</v>
      </c>
      <c r="H156" s="91" t="s">
        <v>209</v>
      </c>
      <c r="I156" s="92"/>
      <c r="J156" s="92"/>
      <c r="K156" s="92"/>
      <c r="L156" s="92"/>
      <c r="M156" s="48"/>
      <c r="N156" s="49"/>
      <c r="O156" s="39">
        <f>O157</f>
        <v>326841.78000000003</v>
      </c>
      <c r="P156" s="39">
        <f>P157</f>
        <v>326841.78000000003</v>
      </c>
      <c r="Q156" s="35"/>
      <c r="R156" s="35"/>
      <c r="S156" s="39">
        <f t="shared" si="5"/>
        <v>100</v>
      </c>
    </row>
    <row r="157" spans="7:19" ht="47.4" x14ac:dyDescent="0.35">
      <c r="G157" s="37" t="s">
        <v>270</v>
      </c>
      <c r="H157" s="91" t="s">
        <v>208</v>
      </c>
      <c r="I157" s="92"/>
      <c r="J157" s="92"/>
      <c r="K157" s="92"/>
      <c r="L157" s="92"/>
      <c r="M157" s="48"/>
      <c r="N157" s="49"/>
      <c r="O157" s="39">
        <v>326841.78000000003</v>
      </c>
      <c r="P157" s="39">
        <v>326841.78000000003</v>
      </c>
      <c r="Q157" s="35"/>
      <c r="R157" s="35"/>
      <c r="S157" s="39">
        <f t="shared" si="5"/>
        <v>100</v>
      </c>
    </row>
    <row r="158" spans="7:19" x14ac:dyDescent="0.35">
      <c r="G158" s="37" t="s">
        <v>88</v>
      </c>
      <c r="H158" s="91" t="s">
        <v>207</v>
      </c>
      <c r="I158" s="92"/>
      <c r="J158" s="92"/>
      <c r="K158" s="92"/>
      <c r="L158" s="92"/>
      <c r="M158" s="92"/>
      <c r="N158" s="93"/>
      <c r="O158" s="39">
        <f>O159</f>
        <v>172936592.66999999</v>
      </c>
      <c r="P158" s="39">
        <f>P159</f>
        <v>172918302.66</v>
      </c>
      <c r="Q158" s="35"/>
      <c r="R158" s="35"/>
      <c r="S158" s="39">
        <f t="shared" si="5"/>
        <v>99.989423863557377</v>
      </c>
    </row>
    <row r="159" spans="7:19" ht="31.8" x14ac:dyDescent="0.35">
      <c r="G159" s="37" t="s">
        <v>89</v>
      </c>
      <c r="H159" s="91" t="s">
        <v>206</v>
      </c>
      <c r="I159" s="92"/>
      <c r="J159" s="92"/>
      <c r="K159" s="92"/>
      <c r="L159" s="92"/>
      <c r="M159" s="92"/>
      <c r="N159" s="93"/>
      <c r="O159" s="39">
        <v>172936592.66999999</v>
      </c>
      <c r="P159" s="39">
        <v>172918302.66</v>
      </c>
      <c r="Q159" s="35"/>
      <c r="R159" s="35"/>
      <c r="S159" s="39">
        <f t="shared" si="5"/>
        <v>99.989423863557377</v>
      </c>
    </row>
    <row r="160" spans="7:19" ht="38.4" customHeight="1" x14ac:dyDescent="0.35">
      <c r="G160" s="37" t="s">
        <v>169</v>
      </c>
      <c r="H160" s="91" t="s">
        <v>205</v>
      </c>
      <c r="I160" s="92"/>
      <c r="J160" s="92"/>
      <c r="K160" s="92"/>
      <c r="L160" s="92"/>
      <c r="M160" s="92"/>
      <c r="N160" s="93"/>
      <c r="O160" s="39">
        <f>O161+O163+O165+O167</f>
        <v>382248036.74000001</v>
      </c>
      <c r="P160" s="39">
        <f>P161+P163+P165+P167</f>
        <v>381824945.87</v>
      </c>
      <c r="Q160" s="35"/>
      <c r="R160" s="35"/>
      <c r="S160" s="39">
        <f t="shared" si="5"/>
        <v>99.889315096655992</v>
      </c>
    </row>
    <row r="161" spans="7:19" ht="63.75" customHeight="1" x14ac:dyDescent="0.35">
      <c r="G161" s="37" t="s">
        <v>90</v>
      </c>
      <c r="H161" s="91" t="s">
        <v>204</v>
      </c>
      <c r="I161" s="92"/>
      <c r="J161" s="92"/>
      <c r="K161" s="92"/>
      <c r="L161" s="92"/>
      <c r="M161" s="92"/>
      <c r="N161" s="93"/>
      <c r="O161" s="39">
        <f>O162</f>
        <v>361605115.92000002</v>
      </c>
      <c r="P161" s="39">
        <f>P162</f>
        <v>361558244.89999998</v>
      </c>
      <c r="Q161" s="35"/>
      <c r="R161" s="35"/>
      <c r="S161" s="39">
        <f t="shared" si="5"/>
        <v>99.98703806502273</v>
      </c>
    </row>
    <row r="162" spans="7:19" ht="80.25" customHeight="1" x14ac:dyDescent="0.35">
      <c r="G162" s="37" t="s">
        <v>91</v>
      </c>
      <c r="H162" s="91" t="s">
        <v>203</v>
      </c>
      <c r="I162" s="92"/>
      <c r="J162" s="92"/>
      <c r="K162" s="92"/>
      <c r="L162" s="92"/>
      <c r="M162" s="92"/>
      <c r="N162" s="93"/>
      <c r="O162" s="39">
        <v>361605115.92000002</v>
      </c>
      <c r="P162" s="39">
        <v>361558244.89999998</v>
      </c>
      <c r="Q162" s="35"/>
      <c r="R162" s="35"/>
      <c r="S162" s="39">
        <f t="shared" si="5"/>
        <v>99.98703806502273</v>
      </c>
    </row>
    <row r="163" spans="7:19" ht="94.2" x14ac:dyDescent="0.35">
      <c r="G163" s="37" t="s">
        <v>92</v>
      </c>
      <c r="H163" s="91" t="s">
        <v>202</v>
      </c>
      <c r="I163" s="92"/>
      <c r="J163" s="92"/>
      <c r="K163" s="92"/>
      <c r="L163" s="92"/>
      <c r="M163" s="92"/>
      <c r="N163" s="93"/>
      <c r="O163" s="39">
        <f>O164</f>
        <v>19912934</v>
      </c>
      <c r="P163" s="39">
        <f>P164</f>
        <v>19599614.559999999</v>
      </c>
      <c r="Q163" s="35"/>
      <c r="R163" s="35"/>
      <c r="S163" s="39">
        <f t="shared" si="5"/>
        <v>98.42655311366974</v>
      </c>
    </row>
    <row r="164" spans="7:19" ht="109.8" x14ac:dyDescent="0.35">
      <c r="G164" s="37" t="s">
        <v>93</v>
      </c>
      <c r="H164" s="91" t="s">
        <v>201</v>
      </c>
      <c r="I164" s="92"/>
      <c r="J164" s="92"/>
      <c r="K164" s="92"/>
      <c r="L164" s="92"/>
      <c r="M164" s="92"/>
      <c r="N164" s="93"/>
      <c r="O164" s="39">
        <v>19912934</v>
      </c>
      <c r="P164" s="39">
        <v>19599614.559999999</v>
      </c>
      <c r="Q164" s="35"/>
      <c r="R164" s="35"/>
      <c r="S164" s="39">
        <f t="shared" si="5"/>
        <v>98.42655311366974</v>
      </c>
    </row>
    <row r="165" spans="7:19" ht="141" x14ac:dyDescent="0.35">
      <c r="G165" s="37" t="s">
        <v>94</v>
      </c>
      <c r="H165" s="91" t="s">
        <v>200</v>
      </c>
      <c r="I165" s="92"/>
      <c r="J165" s="92"/>
      <c r="K165" s="92"/>
      <c r="L165" s="92"/>
      <c r="M165" s="92"/>
      <c r="N165" s="93"/>
      <c r="O165" s="39">
        <f>O166</f>
        <v>729634</v>
      </c>
      <c r="P165" s="39">
        <f>P166</f>
        <v>667086.41</v>
      </c>
      <c r="Q165" s="35"/>
      <c r="R165" s="35"/>
      <c r="S165" s="39">
        <f t="shared" si="5"/>
        <v>91.427539012710497</v>
      </c>
    </row>
    <row r="166" spans="7:19" ht="156.6" x14ac:dyDescent="0.35">
      <c r="G166" s="37" t="s">
        <v>95</v>
      </c>
      <c r="H166" s="91" t="s">
        <v>199</v>
      </c>
      <c r="I166" s="92"/>
      <c r="J166" s="92"/>
      <c r="K166" s="92"/>
      <c r="L166" s="92"/>
      <c r="M166" s="92"/>
      <c r="N166" s="93"/>
      <c r="O166" s="39">
        <v>729634</v>
      </c>
      <c r="P166" s="39">
        <v>667086.41</v>
      </c>
      <c r="Q166" s="35"/>
      <c r="R166" s="35"/>
      <c r="S166" s="39">
        <f t="shared" si="5"/>
        <v>91.427539012710497</v>
      </c>
    </row>
    <row r="167" spans="7:19" ht="111.75" customHeight="1" x14ac:dyDescent="0.35">
      <c r="G167" s="37" t="s">
        <v>181</v>
      </c>
      <c r="H167" s="91" t="s">
        <v>198</v>
      </c>
      <c r="I167" s="92"/>
      <c r="J167" s="92"/>
      <c r="K167" s="92"/>
      <c r="L167" s="92"/>
      <c r="M167" s="59"/>
      <c r="N167" s="60"/>
      <c r="O167" s="39">
        <f>O168</f>
        <v>352.82</v>
      </c>
      <c r="P167" s="39">
        <f>P168</f>
        <v>0</v>
      </c>
      <c r="Q167" s="35"/>
      <c r="R167" s="35"/>
      <c r="S167" s="39">
        <f t="shared" si="5"/>
        <v>0</v>
      </c>
    </row>
    <row r="168" spans="7:19" ht="130.5" customHeight="1" x14ac:dyDescent="0.35">
      <c r="G168" s="37" t="s">
        <v>180</v>
      </c>
      <c r="H168" s="91" t="s">
        <v>197</v>
      </c>
      <c r="I168" s="92"/>
      <c r="J168" s="92"/>
      <c r="K168" s="92"/>
      <c r="L168" s="92"/>
      <c r="M168" s="59"/>
      <c r="N168" s="60"/>
      <c r="O168" s="39">
        <v>352.82</v>
      </c>
      <c r="P168" s="39">
        <v>0</v>
      </c>
      <c r="Q168" s="35"/>
      <c r="R168" s="35"/>
      <c r="S168" s="39">
        <f t="shared" si="5"/>
        <v>0</v>
      </c>
    </row>
    <row r="169" spans="7:19" ht="24.75" customHeight="1" x14ac:dyDescent="0.35">
      <c r="G169" s="37" t="s">
        <v>96</v>
      </c>
      <c r="H169" s="91" t="s">
        <v>196</v>
      </c>
      <c r="I169" s="92"/>
      <c r="J169" s="92"/>
      <c r="K169" s="92"/>
      <c r="L169" s="92"/>
      <c r="M169" s="92"/>
      <c r="N169" s="93"/>
      <c r="O169" s="39">
        <f>O170+O176+O174+O172</f>
        <v>47303541.880000003</v>
      </c>
      <c r="P169" s="39">
        <f>P170+P176+P174+P172</f>
        <v>47191998.880000003</v>
      </c>
      <c r="Q169" s="35"/>
      <c r="R169" s="35"/>
      <c r="S169" s="39">
        <f t="shared" si="5"/>
        <v>99.764197361197688</v>
      </c>
    </row>
    <row r="170" spans="7:19" ht="111.75" customHeight="1" x14ac:dyDescent="0.35">
      <c r="G170" s="37" t="s">
        <v>97</v>
      </c>
      <c r="H170" s="91" t="s">
        <v>195</v>
      </c>
      <c r="I170" s="92"/>
      <c r="J170" s="92"/>
      <c r="K170" s="92"/>
      <c r="L170" s="92"/>
      <c r="M170" s="92"/>
      <c r="N170" s="93"/>
      <c r="O170" s="39">
        <f>O171</f>
        <v>16506731.380000001</v>
      </c>
      <c r="P170" s="39">
        <f>P171</f>
        <v>16506731.380000001</v>
      </c>
      <c r="Q170" s="35"/>
      <c r="R170" s="35"/>
      <c r="S170" s="39">
        <f t="shared" si="5"/>
        <v>100</v>
      </c>
    </row>
    <row r="171" spans="7:19" ht="131.25" customHeight="1" x14ac:dyDescent="0.35">
      <c r="G171" s="37" t="s">
        <v>98</v>
      </c>
      <c r="H171" s="91" t="s">
        <v>194</v>
      </c>
      <c r="I171" s="92"/>
      <c r="J171" s="92"/>
      <c r="K171" s="92"/>
      <c r="L171" s="92"/>
      <c r="M171" s="92"/>
      <c r="N171" s="93"/>
      <c r="O171" s="39">
        <v>16506731.380000001</v>
      </c>
      <c r="P171" s="39">
        <v>16506731.380000001</v>
      </c>
      <c r="Q171" s="35"/>
      <c r="R171" s="35"/>
      <c r="S171" s="39">
        <f t="shared" si="5"/>
        <v>100</v>
      </c>
    </row>
    <row r="172" spans="7:19" ht="284.39999999999998" customHeight="1" x14ac:dyDescent="0.35">
      <c r="G172" s="37" t="s">
        <v>362</v>
      </c>
      <c r="H172" s="91" t="s">
        <v>360</v>
      </c>
      <c r="I172" s="92"/>
      <c r="J172" s="92"/>
      <c r="K172" s="92"/>
      <c r="L172" s="92"/>
      <c r="M172" s="92"/>
      <c r="N172" s="93"/>
      <c r="O172" s="39">
        <f>O173</f>
        <v>396071.5</v>
      </c>
      <c r="P172" s="39">
        <f>P173</f>
        <v>396071.5</v>
      </c>
      <c r="Q172" s="35"/>
      <c r="R172" s="35"/>
      <c r="S172" s="39">
        <f t="shared" si="5"/>
        <v>100</v>
      </c>
    </row>
    <row r="173" spans="7:19" ht="298.2" customHeight="1" x14ac:dyDescent="0.35">
      <c r="G173" s="37" t="s">
        <v>361</v>
      </c>
      <c r="H173" s="91" t="s">
        <v>359</v>
      </c>
      <c r="I173" s="92"/>
      <c r="J173" s="92"/>
      <c r="K173" s="92"/>
      <c r="L173" s="92"/>
      <c r="M173" s="92"/>
      <c r="N173" s="93"/>
      <c r="O173" s="39">
        <v>396071.5</v>
      </c>
      <c r="P173" s="39">
        <v>396071.5</v>
      </c>
      <c r="Q173" s="35"/>
      <c r="R173" s="35"/>
      <c r="S173" s="39">
        <f t="shared" si="5"/>
        <v>100</v>
      </c>
    </row>
    <row r="174" spans="7:19" ht="220.8" customHeight="1" x14ac:dyDescent="0.35">
      <c r="G174" s="37" t="s">
        <v>327</v>
      </c>
      <c r="H174" s="91" t="s">
        <v>268</v>
      </c>
      <c r="I174" s="92"/>
      <c r="J174" s="92"/>
      <c r="K174" s="92"/>
      <c r="L174" s="92"/>
      <c r="M174" s="92"/>
      <c r="N174" s="93"/>
      <c r="O174" s="39">
        <f>O175</f>
        <v>23765809</v>
      </c>
      <c r="P174" s="39">
        <f>P175</f>
        <v>23765809</v>
      </c>
      <c r="Q174" s="35"/>
      <c r="R174" s="35"/>
      <c r="S174" s="39">
        <f t="shared" si="5"/>
        <v>100</v>
      </c>
    </row>
    <row r="175" spans="7:19" ht="238.8" customHeight="1" x14ac:dyDescent="0.35">
      <c r="G175" s="37" t="s">
        <v>326</v>
      </c>
      <c r="H175" s="91" t="s">
        <v>269</v>
      </c>
      <c r="I175" s="92"/>
      <c r="J175" s="92"/>
      <c r="K175" s="92"/>
      <c r="L175" s="92"/>
      <c r="M175" s="92"/>
      <c r="N175" s="93"/>
      <c r="O175" s="39">
        <v>23765809</v>
      </c>
      <c r="P175" s="39">
        <v>23765809</v>
      </c>
      <c r="Q175" s="35"/>
      <c r="R175" s="35"/>
      <c r="S175" s="39">
        <f t="shared" si="5"/>
        <v>100</v>
      </c>
    </row>
    <row r="176" spans="7:19" ht="51.75" customHeight="1" x14ac:dyDescent="0.35">
      <c r="G176" s="37" t="s">
        <v>103</v>
      </c>
      <c r="H176" s="91" t="s">
        <v>193</v>
      </c>
      <c r="I176" s="92"/>
      <c r="J176" s="92"/>
      <c r="K176" s="92"/>
      <c r="L176" s="92"/>
      <c r="M176" s="92"/>
      <c r="N176" s="93"/>
      <c r="O176" s="39">
        <f>O177</f>
        <v>6634930</v>
      </c>
      <c r="P176" s="39">
        <f>P177</f>
        <v>6523387</v>
      </c>
      <c r="Q176" s="35"/>
      <c r="R176" s="35"/>
      <c r="S176" s="39">
        <f t="shared" si="5"/>
        <v>98.318851894443497</v>
      </c>
    </row>
    <row r="177" spans="7:19" ht="65.25" customHeight="1" x14ac:dyDescent="0.35">
      <c r="G177" s="37" t="s">
        <v>104</v>
      </c>
      <c r="H177" s="91" t="s">
        <v>192</v>
      </c>
      <c r="I177" s="92"/>
      <c r="J177" s="92"/>
      <c r="K177" s="92"/>
      <c r="L177" s="92"/>
      <c r="M177" s="92"/>
      <c r="N177" s="93"/>
      <c r="O177" s="39">
        <v>6634930</v>
      </c>
      <c r="P177" s="39">
        <v>6523387</v>
      </c>
      <c r="Q177" s="35"/>
      <c r="R177" s="35"/>
      <c r="S177" s="39">
        <f t="shared" si="5"/>
        <v>98.318851894443497</v>
      </c>
    </row>
    <row r="178" spans="7:19" ht="35.4" customHeight="1" x14ac:dyDescent="0.35">
      <c r="G178" s="37" t="s">
        <v>367</v>
      </c>
      <c r="H178" s="91" t="s">
        <v>365</v>
      </c>
      <c r="I178" s="92"/>
      <c r="J178" s="92"/>
      <c r="K178" s="92"/>
      <c r="L178" s="92"/>
      <c r="M178" s="92"/>
      <c r="N178" s="93"/>
      <c r="O178" s="39">
        <f>O179</f>
        <v>13200636.119999999</v>
      </c>
      <c r="P178" s="39">
        <f>P179</f>
        <v>13200636.119999999</v>
      </c>
      <c r="Q178" s="35"/>
      <c r="R178" s="35"/>
      <c r="S178" s="39">
        <f t="shared" si="5"/>
        <v>100</v>
      </c>
    </row>
    <row r="179" spans="7:19" ht="47.4" customHeight="1" x14ac:dyDescent="0.35">
      <c r="G179" s="37" t="s">
        <v>366</v>
      </c>
      <c r="H179" s="91" t="s">
        <v>364</v>
      </c>
      <c r="I179" s="92"/>
      <c r="J179" s="92"/>
      <c r="K179" s="92"/>
      <c r="L179" s="92"/>
      <c r="M179" s="92"/>
      <c r="N179" s="93"/>
      <c r="O179" s="39">
        <f>O180</f>
        <v>13200636.119999999</v>
      </c>
      <c r="P179" s="39">
        <f>P180</f>
        <v>13200636.119999999</v>
      </c>
      <c r="Q179" s="35"/>
      <c r="R179" s="35"/>
      <c r="S179" s="39">
        <f t="shared" si="5"/>
        <v>100</v>
      </c>
    </row>
    <row r="180" spans="7:19" ht="49.2" customHeight="1" x14ac:dyDescent="0.35">
      <c r="G180" s="37" t="s">
        <v>366</v>
      </c>
      <c r="H180" s="91" t="s">
        <v>363</v>
      </c>
      <c r="I180" s="92"/>
      <c r="J180" s="92"/>
      <c r="K180" s="92"/>
      <c r="L180" s="92"/>
      <c r="M180" s="92"/>
      <c r="N180" s="93"/>
      <c r="O180" s="39">
        <v>13200636.119999999</v>
      </c>
      <c r="P180" s="39">
        <v>13200636.119999999</v>
      </c>
      <c r="Q180" s="35"/>
      <c r="R180" s="35"/>
      <c r="S180" s="39">
        <f t="shared" si="5"/>
        <v>100</v>
      </c>
    </row>
    <row r="181" spans="7:19" ht="139.19999999999999" customHeight="1" x14ac:dyDescent="0.35">
      <c r="G181" s="37" t="s">
        <v>376</v>
      </c>
      <c r="H181" s="91" t="s">
        <v>372</v>
      </c>
      <c r="I181" s="92"/>
      <c r="J181" s="92"/>
      <c r="K181" s="92"/>
      <c r="L181" s="92"/>
      <c r="M181" s="92"/>
      <c r="N181" s="93"/>
      <c r="O181" s="39">
        <f t="shared" ref="O181:P184" si="6">O182</f>
        <v>0</v>
      </c>
      <c r="P181" s="39">
        <f t="shared" si="6"/>
        <v>58016.18</v>
      </c>
      <c r="Q181" s="35"/>
      <c r="R181" s="35"/>
      <c r="S181" s="39">
        <v>0</v>
      </c>
    </row>
    <row r="182" spans="7:19" ht="159.6" customHeight="1" x14ac:dyDescent="0.35">
      <c r="G182" s="37" t="s">
        <v>377</v>
      </c>
      <c r="H182" s="91" t="s">
        <v>371</v>
      </c>
      <c r="I182" s="92"/>
      <c r="J182" s="92"/>
      <c r="K182" s="92"/>
      <c r="L182" s="92"/>
      <c r="M182" s="92"/>
      <c r="N182" s="93"/>
      <c r="O182" s="39">
        <f t="shared" si="6"/>
        <v>0</v>
      </c>
      <c r="P182" s="39">
        <f t="shared" si="6"/>
        <v>58016.18</v>
      </c>
      <c r="Q182" s="35"/>
      <c r="R182" s="35"/>
      <c r="S182" s="39">
        <v>0</v>
      </c>
    </row>
    <row r="183" spans="7:19" ht="143.4" customHeight="1" x14ac:dyDescent="0.35">
      <c r="G183" s="37" t="s">
        <v>375</v>
      </c>
      <c r="H183" s="91" t="s">
        <v>370</v>
      </c>
      <c r="I183" s="92"/>
      <c r="J183" s="92"/>
      <c r="K183" s="92"/>
      <c r="L183" s="92"/>
      <c r="M183" s="92"/>
      <c r="N183" s="93"/>
      <c r="O183" s="39">
        <f t="shared" si="6"/>
        <v>0</v>
      </c>
      <c r="P183" s="39">
        <f t="shared" si="6"/>
        <v>58016.18</v>
      </c>
      <c r="Q183" s="35"/>
      <c r="R183" s="35"/>
      <c r="S183" s="39">
        <v>0</v>
      </c>
    </row>
    <row r="184" spans="7:19" ht="65.25" customHeight="1" x14ac:dyDescent="0.35">
      <c r="G184" s="37" t="s">
        <v>374</v>
      </c>
      <c r="H184" s="91" t="s">
        <v>369</v>
      </c>
      <c r="I184" s="92"/>
      <c r="J184" s="92"/>
      <c r="K184" s="92"/>
      <c r="L184" s="92"/>
      <c r="M184" s="92"/>
      <c r="N184" s="93"/>
      <c r="O184" s="39">
        <f t="shared" si="6"/>
        <v>0</v>
      </c>
      <c r="P184" s="39">
        <f t="shared" si="6"/>
        <v>58016.18</v>
      </c>
      <c r="Q184" s="35"/>
      <c r="R184" s="35"/>
      <c r="S184" s="39">
        <v>0</v>
      </c>
    </row>
    <row r="185" spans="7:19" ht="65.25" customHeight="1" x14ac:dyDescent="0.35">
      <c r="G185" s="37" t="s">
        <v>373</v>
      </c>
      <c r="H185" s="91" t="s">
        <v>368</v>
      </c>
      <c r="I185" s="92"/>
      <c r="J185" s="92"/>
      <c r="K185" s="92"/>
      <c r="L185" s="92"/>
      <c r="M185" s="92"/>
      <c r="N185" s="93"/>
      <c r="O185" s="39">
        <v>0</v>
      </c>
      <c r="P185" s="39">
        <v>58016.18</v>
      </c>
      <c r="Q185" s="35"/>
      <c r="R185" s="35"/>
      <c r="S185" s="39">
        <v>0</v>
      </c>
    </row>
    <row r="186" spans="7:19" ht="24" customHeight="1" x14ac:dyDescent="0.35">
      <c r="G186" s="97" t="s">
        <v>105</v>
      </c>
      <c r="H186" s="98"/>
      <c r="I186" s="98"/>
      <c r="J186" s="98"/>
      <c r="K186" s="98"/>
      <c r="L186" s="98"/>
      <c r="M186" s="98"/>
      <c r="N186" s="99"/>
      <c r="O186" s="39">
        <f>O16+O126</f>
        <v>1344014761.78</v>
      </c>
      <c r="P186" s="39">
        <f>P16+P126</f>
        <v>1337495813.1399999</v>
      </c>
      <c r="Q186" s="35"/>
      <c r="R186" s="35"/>
      <c r="S186" s="39">
        <f t="shared" ref="S186" si="7">P186/O186*100</f>
        <v>99.514964505942899</v>
      </c>
    </row>
    <row r="187" spans="7:19" ht="97.5" customHeight="1" x14ac:dyDescent="0.35"/>
    <row r="188" spans="7:19" ht="19.5" customHeight="1" x14ac:dyDescent="0.35"/>
  </sheetData>
  <mergeCells count="194">
    <mergeCell ref="H181:N181"/>
    <mergeCell ref="H177:N177"/>
    <mergeCell ref="K3:S3"/>
    <mergeCell ref="H118:L118"/>
    <mergeCell ref="H117:L117"/>
    <mergeCell ref="H116:L116"/>
    <mergeCell ref="H137:L137"/>
    <mergeCell ref="H136:L136"/>
    <mergeCell ref="H139:L139"/>
    <mergeCell ref="H138:L138"/>
    <mergeCell ref="H141:L141"/>
    <mergeCell ref="H140:L140"/>
    <mergeCell ref="B16:E16"/>
    <mergeCell ref="H132:N132"/>
    <mergeCell ref="H157:L157"/>
    <mergeCell ref="H156:L156"/>
    <mergeCell ref="H170:N170"/>
    <mergeCell ref="H119:L119"/>
    <mergeCell ref="H121:L121"/>
    <mergeCell ref="H120:L120"/>
    <mergeCell ref="H147:L147"/>
    <mergeCell ref="H153:L153"/>
    <mergeCell ref="H129:N129"/>
    <mergeCell ref="H142:L142"/>
    <mergeCell ref="H149:L149"/>
    <mergeCell ref="H148:L148"/>
    <mergeCell ref="H151:L151"/>
    <mergeCell ref="H150:L150"/>
    <mergeCell ref="H154:L154"/>
    <mergeCell ref="H155:L155"/>
    <mergeCell ref="H114:L114"/>
    <mergeCell ref="H115:L115"/>
    <mergeCell ref="H168:L168"/>
    <mergeCell ref="H167:L167"/>
    <mergeCell ref="H152:L152"/>
    <mergeCell ref="H146:L146"/>
    <mergeCell ref="C92:E92"/>
    <mergeCell ref="H62:N62"/>
    <mergeCell ref="H63:N63"/>
    <mergeCell ref="H64:N64"/>
    <mergeCell ref="H80:N80"/>
    <mergeCell ref="H82:N82"/>
    <mergeCell ref="H83:N83"/>
    <mergeCell ref="H86:L86"/>
    <mergeCell ref="H65:N65"/>
    <mergeCell ref="H71:N71"/>
    <mergeCell ref="H84:N84"/>
    <mergeCell ref="H75:L75"/>
    <mergeCell ref="H87:N87"/>
    <mergeCell ref="H74:N74"/>
    <mergeCell ref="H76:N76"/>
    <mergeCell ref="H77:L77"/>
    <mergeCell ref="C17:E17"/>
    <mergeCell ref="C26:E26"/>
    <mergeCell ref="C76:E76"/>
    <mergeCell ref="C83:E83"/>
    <mergeCell ref="C36:E36"/>
    <mergeCell ref="C48:E48"/>
    <mergeCell ref="C71:E71"/>
    <mergeCell ref="C57:E57"/>
    <mergeCell ref="H32:N32"/>
    <mergeCell ref="H53:L53"/>
    <mergeCell ref="H45:N45"/>
    <mergeCell ref="H46:N46"/>
    <mergeCell ref="H47:N47"/>
    <mergeCell ref="H48:N48"/>
    <mergeCell ref="H49:N49"/>
    <mergeCell ref="H73:N73"/>
    <mergeCell ref="H66:N66"/>
    <mergeCell ref="H44:N44"/>
    <mergeCell ref="H50:N50"/>
    <mergeCell ref="H52:L52"/>
    <mergeCell ref="H51:L51"/>
    <mergeCell ref="H60:L60"/>
    <mergeCell ref="H67:N67"/>
    <mergeCell ref="H68:N68"/>
    <mergeCell ref="H40:L40"/>
    <mergeCell ref="H21:N21"/>
    <mergeCell ref="H26:N26"/>
    <mergeCell ref="H35:L35"/>
    <mergeCell ref="H23:L23"/>
    <mergeCell ref="H24:L24"/>
    <mergeCell ref="H25:L25"/>
    <mergeCell ref="H33:L33"/>
    <mergeCell ref="H13:N14"/>
    <mergeCell ref="H39:L39"/>
    <mergeCell ref="H16:N16"/>
    <mergeCell ref="H17:N17"/>
    <mergeCell ref="H18:N18"/>
    <mergeCell ref="H19:N19"/>
    <mergeCell ref="H20:N20"/>
    <mergeCell ref="S13:S14"/>
    <mergeCell ref="P2:S2"/>
    <mergeCell ref="L5:S5"/>
    <mergeCell ref="G9:P10"/>
    <mergeCell ref="O13:O14"/>
    <mergeCell ref="P13:P14"/>
    <mergeCell ref="H15:N15"/>
    <mergeCell ref="H43:N43"/>
    <mergeCell ref="O6:S6"/>
    <mergeCell ref="H27:N27"/>
    <mergeCell ref="H28:N28"/>
    <mergeCell ref="H30:N30"/>
    <mergeCell ref="H34:N34"/>
    <mergeCell ref="H38:L38"/>
    <mergeCell ref="H37:L37"/>
    <mergeCell ref="H36:N36"/>
    <mergeCell ref="H42:N42"/>
    <mergeCell ref="G11:P11"/>
    <mergeCell ref="H4:S4"/>
    <mergeCell ref="H31:L31"/>
    <mergeCell ref="G13:G14"/>
    <mergeCell ref="H22:L22"/>
    <mergeCell ref="H29:L29"/>
    <mergeCell ref="H41:L41"/>
    <mergeCell ref="G186:N186"/>
    <mergeCell ref="H165:N165"/>
    <mergeCell ref="H166:N166"/>
    <mergeCell ref="H169:N169"/>
    <mergeCell ref="H161:N161"/>
    <mergeCell ref="H162:N162"/>
    <mergeCell ref="H163:N163"/>
    <mergeCell ref="H164:N164"/>
    <mergeCell ref="H135:N135"/>
    <mergeCell ref="H158:N158"/>
    <mergeCell ref="H159:N159"/>
    <mergeCell ref="H160:N160"/>
    <mergeCell ref="H176:N176"/>
    <mergeCell ref="H171:N171"/>
    <mergeCell ref="H143:L143"/>
    <mergeCell ref="H173:N173"/>
    <mergeCell ref="H172:N172"/>
    <mergeCell ref="H180:N180"/>
    <mergeCell ref="H179:N179"/>
    <mergeCell ref="H178:N178"/>
    <mergeCell ref="H185:N185"/>
    <mergeCell ref="H184:N184"/>
    <mergeCell ref="H183:N183"/>
    <mergeCell ref="H182:N182"/>
    <mergeCell ref="H102:L102"/>
    <mergeCell ref="H69:L69"/>
    <mergeCell ref="H70:L70"/>
    <mergeCell ref="H101:N101"/>
    <mergeCell ref="H100:N100"/>
    <mergeCell ref="H99:N99"/>
    <mergeCell ref="H98:N98"/>
    <mergeCell ref="H97:N97"/>
    <mergeCell ref="H105:N105"/>
    <mergeCell ref="H103:L103"/>
    <mergeCell ref="H93:N93"/>
    <mergeCell ref="H81:N81"/>
    <mergeCell ref="H54:L54"/>
    <mergeCell ref="H92:N92"/>
    <mergeCell ref="H78:N78"/>
    <mergeCell ref="H79:N79"/>
    <mergeCell ref="H72:N72"/>
    <mergeCell ref="H96:N96"/>
    <mergeCell ref="H95:N95"/>
    <mergeCell ref="H94:N94"/>
    <mergeCell ref="H85:N85"/>
    <mergeCell ref="H88:L88"/>
    <mergeCell ref="H89:L89"/>
    <mergeCell ref="H90:L90"/>
    <mergeCell ref="H91:L91"/>
    <mergeCell ref="H55:L55"/>
    <mergeCell ref="H56:L56"/>
    <mergeCell ref="H57:N57"/>
    <mergeCell ref="H58:N58"/>
    <mergeCell ref="H59:N59"/>
    <mergeCell ref="H61:N61"/>
    <mergeCell ref="H104:N104"/>
    <mergeCell ref="H113:L113"/>
    <mergeCell ref="H111:N111"/>
    <mergeCell ref="H112:N112"/>
    <mergeCell ref="H109:N109"/>
    <mergeCell ref="H110:N110"/>
    <mergeCell ref="H175:N175"/>
    <mergeCell ref="H174:N174"/>
    <mergeCell ref="H130:N130"/>
    <mergeCell ref="H131:N131"/>
    <mergeCell ref="H145:L145"/>
    <mergeCell ref="H144:L144"/>
    <mergeCell ref="H133:N133"/>
    <mergeCell ref="H134:N134"/>
    <mergeCell ref="H106:N106"/>
    <mergeCell ref="H107:N107"/>
    <mergeCell ref="H108:N108"/>
    <mergeCell ref="H128:N128"/>
    <mergeCell ref="H126:L126"/>
    <mergeCell ref="H127:L127"/>
    <mergeCell ref="H122:N122"/>
    <mergeCell ref="H123:N123"/>
    <mergeCell ref="H124:N124"/>
    <mergeCell ref="H125:N125"/>
  </mergeCells>
  <printOptions horizontalCentered="1"/>
  <pageMargins left="0.39370078740157483" right="0.19685039370078741" top="0.59055118110236227" bottom="0.19685039370078741" header="0.31496062992125984" footer="0"/>
  <pageSetup paperSize="9" scale="75" fitToHeight="14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 Табл.№3</vt:lpstr>
      <vt:lpstr>'Приложение №3 Табл.№3'!Заголовки_для_печати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Uskova</cp:lastModifiedBy>
  <cp:lastPrinted>2025-05-27T10:02:22Z</cp:lastPrinted>
  <dcterms:created xsi:type="dcterms:W3CDTF">2014-11-13T02:53:45Z</dcterms:created>
  <dcterms:modified xsi:type="dcterms:W3CDTF">2025-05-27T10:02:25Z</dcterms:modified>
</cp:coreProperties>
</file>